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300"/>
  </bookViews>
  <sheets>
    <sheet name="Planilha1" sheetId="1" r:id="rId1"/>
  </sheets>
  <definedNames>
    <definedName name="_xlnm._FilterDatabase" localSheetId="0" hidden="1">Planilha1!$A$2:$G$77</definedName>
    <definedName name="TotalP1">Planilha1!$E$18:$E$19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G140"/>
  <c r="G139"/>
  <c r="G221" l="1"/>
  <c r="G222" s="1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197"/>
  <c r="G187"/>
  <c r="G188"/>
  <c r="G189"/>
  <c r="G190"/>
  <c r="G191"/>
  <c r="G192"/>
  <c r="G193"/>
  <c r="G194"/>
  <c r="G186"/>
  <c r="G179"/>
  <c r="G180"/>
  <c r="G181"/>
  <c r="G182"/>
  <c r="G183"/>
  <c r="G178"/>
  <c r="G176"/>
  <c r="G175"/>
  <c r="G165"/>
  <c r="G166"/>
  <c r="G167"/>
  <c r="G168"/>
  <c r="G169"/>
  <c r="G170"/>
  <c r="G171"/>
  <c r="G172"/>
  <c r="G16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44"/>
  <c r="G141"/>
  <c r="G138"/>
  <c r="G142" s="1"/>
  <c r="G130"/>
  <c r="G131"/>
  <c r="G129"/>
  <c r="G123"/>
  <c r="G124"/>
  <c r="G125"/>
  <c r="G126"/>
  <c r="G122"/>
  <c r="G113"/>
  <c r="G114"/>
  <c r="G115"/>
  <c r="G116"/>
  <c r="G117"/>
  <c r="G118"/>
  <c r="G119"/>
  <c r="G112"/>
  <c r="G102"/>
  <c r="G103"/>
  <c r="G104"/>
  <c r="G105"/>
  <c r="G106"/>
  <c r="G107"/>
  <c r="G108"/>
  <c r="G109"/>
  <c r="G101"/>
  <c r="G96"/>
  <c r="G97"/>
  <c r="G98"/>
  <c r="G93"/>
  <c r="G92"/>
  <c r="G84"/>
  <c r="G85"/>
  <c r="G86"/>
  <c r="G87"/>
  <c r="G88"/>
  <c r="G89"/>
  <c r="G83"/>
  <c r="G75"/>
  <c r="G74"/>
  <c r="G63"/>
  <c r="G64"/>
  <c r="G65"/>
  <c r="G66"/>
  <c r="G67"/>
  <c r="G68"/>
  <c r="G69"/>
  <c r="G70"/>
  <c r="G71"/>
  <c r="G62"/>
  <c r="G55"/>
  <c r="G56"/>
  <c r="G57"/>
  <c r="G58"/>
  <c r="G59"/>
  <c r="G54"/>
  <c r="G47"/>
  <c r="G48"/>
  <c r="G49"/>
  <c r="G50"/>
  <c r="G51"/>
  <c r="G46"/>
  <c r="G38"/>
  <c r="G39"/>
  <c r="G40"/>
  <c r="G41"/>
  <c r="G42"/>
  <c r="G43"/>
  <c r="G37"/>
  <c r="G29"/>
  <c r="G30"/>
  <c r="G31"/>
  <c r="G32"/>
  <c r="G33"/>
  <c r="G34"/>
  <c r="G28"/>
  <c r="G25"/>
  <c r="G23"/>
  <c r="G20"/>
  <c r="G6"/>
  <c r="G7"/>
  <c r="G8"/>
  <c r="G9"/>
  <c r="G10"/>
  <c r="G11"/>
  <c r="G12"/>
  <c r="G13"/>
  <c r="G14"/>
  <c r="G15"/>
  <c r="G16"/>
  <c r="G17"/>
  <c r="G18"/>
  <c r="G19"/>
  <c r="G5"/>
  <c r="G76" l="1"/>
  <c r="G72"/>
  <c r="G52"/>
  <c r="G26"/>
  <c r="G21"/>
  <c r="G35"/>
  <c r="G219" l="1"/>
  <c r="G184"/>
  <c r="G195"/>
  <c r="G132"/>
  <c r="G99"/>
  <c r="G173"/>
  <c r="G90"/>
  <c r="G94"/>
  <c r="G110"/>
  <c r="G120"/>
  <c r="G127"/>
  <c r="G162"/>
  <c r="G44"/>
  <c r="G223" l="1"/>
  <c r="G60"/>
  <c r="G133"/>
  <c r="G77" l="1"/>
</calcChain>
</file>

<file path=xl/sharedStrings.xml><?xml version="1.0" encoding="utf-8"?>
<sst xmlns="http://schemas.openxmlformats.org/spreadsheetml/2006/main" count="402" uniqueCount="247">
  <si>
    <t>RECONHECIMENTO DE SABERES E COMPETÊNCIAS - RSC I</t>
  </si>
  <si>
    <t xml:space="preserve">Unidade </t>
  </si>
  <si>
    <t xml:space="preserve">Pontos </t>
  </si>
  <si>
    <t xml:space="preserve">Quantidade </t>
  </si>
  <si>
    <t>Resultado</t>
  </si>
  <si>
    <t xml:space="preserve">Valor </t>
  </si>
  <si>
    <t xml:space="preserve">Limite </t>
  </si>
  <si>
    <t>I - Experiência na área de formação e/ou atuação do docente, anterior ao ingresso na Instituição, contemplando o impacto de suas ações nas demais diretrizes dispostas para todos os níveis do RSC</t>
  </si>
  <si>
    <t xml:space="preserve">Gestão Escolar (Direção, Assistente de Direção, Gerente) </t>
  </si>
  <si>
    <t>Mês</t>
  </si>
  <si>
    <t>Gestão Escolar (Supervisão, Coordenação, Orientação Educacional e Inspeção Escolar)</t>
  </si>
  <si>
    <t>Exercício de Magistério (Educação Infantil, Básica e Superior, técnica e tecnológica)</t>
  </si>
  <si>
    <t>Gestão de Iniciativa Pública/Privada na Área de Atuação (Presidência, Superintendência, Direção, Gerência, Chefia, Supervisão e Coordenação em Empresas ou Entidades)</t>
  </si>
  <si>
    <t>Experiência na área de atuação ou formação em nível técnico, administrativo, operacional, comercial ou profissional liberal</t>
  </si>
  <si>
    <t>Participação em Colegiados ou Conselhos de Empresas, Entidades ou Instituições de Ensino</t>
  </si>
  <si>
    <t>Atividades em Organizações Sociais e Assistenciais reconhecidas como de utilidade pública</t>
  </si>
  <si>
    <t>Atividades na função de Instrutor em capacitação ou treinamento em empresas, instituições de ensino ou entidades</t>
  </si>
  <si>
    <t>Atuação como organizador de conferências, palestras, mesa redonda e atuação como conferencista, palestrante e membro de mesa redonda</t>
  </si>
  <si>
    <t>Evento</t>
  </si>
  <si>
    <t>Participação em comissões e representações institucionais, sindicais e profissionais</t>
  </si>
  <si>
    <t>Revisão técnica, tradução ou organização de material didático, paradidático em atividades de ensino, pesquisa, extensão e/ou inovação</t>
  </si>
  <si>
    <t>Material</t>
  </si>
  <si>
    <t>Prêmios por atividades científicas, artísticas, esportivas e culturais</t>
  </si>
  <si>
    <t>Prêmio</t>
  </si>
  <si>
    <t xml:space="preserve">Aprovação em processos seletivos na área de formação e/ou atuação </t>
  </si>
  <si>
    <t>Processo</t>
  </si>
  <si>
    <t xml:space="preserve">Estágio Extracurricular </t>
  </si>
  <si>
    <t xml:space="preserve">Mês </t>
  </si>
  <si>
    <t>Participação de eventos científicos, tecnológicos, esportivos, sociais, filantrópicos ou culturais</t>
  </si>
  <si>
    <t xml:space="preserve">Evento </t>
  </si>
  <si>
    <t>Participação em Curso de Formação (carga horária mínima de 120 hs em certificado individual ou soma de até 5 certificados)</t>
  </si>
  <si>
    <t>Grupo de Certifcados</t>
  </si>
  <si>
    <t>SUBTOTAL</t>
  </si>
  <si>
    <t>II - Cursos de capacitação e/ou graduação na área de interesse institucional</t>
  </si>
  <si>
    <t>Participação em conferência, palestra, seminário, simpósio, colóquio, workshop, congresso ou similares</t>
  </si>
  <si>
    <t>Cursos de aperfeiçoamento (carga horária mínima de 120 hs em certificado individual ou soma de até 5 certificados)</t>
  </si>
  <si>
    <t>Aprovação em disciplinas isoladas em programa de pós graduação reconhecios pelo MEC</t>
  </si>
  <si>
    <t xml:space="preserve">Disciplina </t>
  </si>
  <si>
    <t>III - Atuação nos diversos níveis e modalidades de educação</t>
  </si>
  <si>
    <t>Cursos de Formação Inicial e Continuada</t>
  </si>
  <si>
    <t>Hora</t>
  </si>
  <si>
    <t>Proeja FIC, Proeja, Pronatec ou similares</t>
  </si>
  <si>
    <t>Curso de formação de professores</t>
  </si>
  <si>
    <t xml:space="preserve">Hora </t>
  </si>
  <si>
    <t>Educação Básica em todas as suas modalidades (EJA, Educação Especial, Educação do Campo, Indígena, EAD etc)</t>
  </si>
  <si>
    <t>Técnico presencial e EAD</t>
  </si>
  <si>
    <t>Superior (Bacharelado, Licenciatura e Tecnológico) presencial e EAD</t>
  </si>
  <si>
    <t>Pós Graduação lato sensu presencial e EAD</t>
  </si>
  <si>
    <t>IV - Atuação em comissões e representações institucionais, de classes e profissionais, contemplando o impacto de suas ações nas demais diretrizes dispostas para todos os níveis do RSC</t>
  </si>
  <si>
    <t xml:space="preserve"> TITULAR em Atividades Regulares previstas em Lei, Estatuto ou Regimento (conselhos, colegiados ou comissões de Ética, CPPD, CPA, ou outras de interesse da Instituição)</t>
  </si>
  <si>
    <t xml:space="preserve"> SUPLENTE em Atividades Regulares previstas em Lei, Estatuto ou Regimento (conselhos, colegiados ou comissões de Ética, CPPD, CPA, ou outras de interesse da Instituição)</t>
  </si>
  <si>
    <t>Membro da gestão sindical (presidente, diretor, conselheiro e outros)</t>
  </si>
  <si>
    <t>Processo administrativo disciplinar, Sindicância e Processo ético</t>
  </si>
  <si>
    <t>Trabalho Desenvolvido no âmbito do MEC (Cessão)</t>
  </si>
  <si>
    <t>Comissão ou Grupo de trabalho de caráter pedagógico (elaboração de Projeto Pedagógico e Regimento Escolar )</t>
  </si>
  <si>
    <t xml:space="preserve">Outras comissões </t>
  </si>
  <si>
    <t>V - Produção de material didático e/ou implantação de ambientes de aprendizagem, nas atividades de ensino, pesquisa, extensão e/ou inovação</t>
  </si>
  <si>
    <t>Produção de apostilas, livros didáticos, manuais técnicos,  apresentações, roteiros técnicos, culturais e esportivos e outros instrumentos didáticos</t>
  </si>
  <si>
    <t xml:space="preserve">Material </t>
  </si>
  <si>
    <t>Produção de material didático e/ou implantação de ambientes de aprendizagem, nas atividades de ensino, pesquisa, extensão e/ou inovação</t>
  </si>
  <si>
    <t>Implantação de ambientes de aprendizagem na Educação Infantil, fundamental, médio ou técnico</t>
  </si>
  <si>
    <t>Ambiente</t>
  </si>
  <si>
    <t xml:space="preserve">Co-autoria de livro didático ou instrucional </t>
  </si>
  <si>
    <t>Co-autoria de unidade ou capítulo didático ou instrucional</t>
  </si>
  <si>
    <t>Projeto e implantação de ambientes de ensino/aprendizagem, laboratórios, oficinas, estúdios, salas ou áreas para práticas esportivas</t>
  </si>
  <si>
    <t>Projeto/Ambiente</t>
  </si>
  <si>
    <t>VI - Atuação na gestão acadêmica e institucional, contemplando o impacto de suas ações individuais nas demais diretrizes dispostas para todos os níveis da RSC</t>
  </si>
  <si>
    <t>Diretor ou vice diretor de unidade de ensino</t>
  </si>
  <si>
    <t>Outros cargos de direção</t>
  </si>
  <si>
    <t>Coordenador de curso ou vice coordenador</t>
  </si>
  <si>
    <t xml:space="preserve">Coordenador pedagógico </t>
  </si>
  <si>
    <t>Coordenador de área de conhecimento</t>
  </si>
  <si>
    <t>Função gratificada ou não gratificada de Coordenação de Área, Curso ou de atividades administrativas  nomeadas pelo Reitor ou Diretor de campus</t>
  </si>
  <si>
    <t>VII - Participação em processos seletivos, em bancas de avaliação acadêmica e/ou de concursos</t>
  </si>
  <si>
    <t>Banca de Processo Seletivo Simplificado</t>
  </si>
  <si>
    <t>Concurso</t>
  </si>
  <si>
    <t>Banca de Concurso Público para Efetivo</t>
  </si>
  <si>
    <t>Elaboração ou revisão de provas de Concurso Público</t>
  </si>
  <si>
    <t>Coordenador da Comissão de Processo Seletivo</t>
  </si>
  <si>
    <t>Participação na correção de provas</t>
  </si>
  <si>
    <t xml:space="preserve">Banca de seleção para monitoria ou bolsista </t>
  </si>
  <si>
    <t>Avaliação docente em estágio probatório</t>
  </si>
  <si>
    <t xml:space="preserve">Avaliação </t>
  </si>
  <si>
    <t>Banca de trabalhos de Conclusão de curso técnico e graduação</t>
  </si>
  <si>
    <t>Banca</t>
  </si>
  <si>
    <t>Outras bancas</t>
  </si>
  <si>
    <t xml:space="preserve">Participação e/ou Colaboração na equipe de aplicação de provas em Concurso Público e/ou outros processos seletivos </t>
  </si>
  <si>
    <t xml:space="preserve">Concurso </t>
  </si>
  <si>
    <t> 10</t>
  </si>
  <si>
    <t>VIII - Outras graduações, na área de interesse, além daquela que o habilita e define o nível de RSC pretendido, no âmbito do plano de qualificação institucional.</t>
  </si>
  <si>
    <t>Curso adicional de habilitação a docência</t>
  </si>
  <si>
    <t xml:space="preserve">Curso Concluído </t>
  </si>
  <si>
    <t>Curso adicional de graduação</t>
  </si>
  <si>
    <t>TOTAL</t>
  </si>
  <si>
    <t xml:space="preserve">TOTAL </t>
  </si>
  <si>
    <t>RECONHECIMENTO DE SABERES E COMPETÊNCIAS – RSC II</t>
  </si>
  <si>
    <t xml:space="preserve">Quantidade  </t>
  </si>
  <si>
    <t xml:space="preserve">Resultado </t>
  </si>
  <si>
    <t>I - Orientação do corpo discente em atividades de ensino, extensão, pesquisa e/ou inovação</t>
  </si>
  <si>
    <t>Orientação ou coorientação de TCC de cursos técnicos</t>
  </si>
  <si>
    <t xml:space="preserve">Orientação Concluída </t>
  </si>
  <si>
    <t>Orientação ou coorientação de TCC de cursos de graduação</t>
  </si>
  <si>
    <t>Orientação ou coorientação de TCC ou Monografia de especialização</t>
  </si>
  <si>
    <t>Orientação de bolsista de pesquisa</t>
  </si>
  <si>
    <t>Orientação de bolsistas de extensão</t>
  </si>
  <si>
    <t>Orientação ou supervisão de alunos em atividades de ensino, pesquisa, extensão e/ou inovação, presencial ou a distância</t>
  </si>
  <si>
    <t>Orientação ou supervisão de estágios curriculares, obrigatório ou não</t>
  </si>
  <si>
    <t>II - Participação no desenvolvimento de protótipos, depósitos e/ou registros de propriedade intelectual</t>
  </si>
  <si>
    <t>Propriedade intelectual (patente, registro)</t>
  </si>
  <si>
    <t>Patente ou Registro</t>
  </si>
  <si>
    <t>Produto ou processo não patenteado, protótipo, software não registrado e similares</t>
  </si>
  <si>
    <t>Produto /Processo</t>
  </si>
  <si>
    <t xml:space="preserve">III - Participação em grupos de trabalho e/ou oficinas instituicionais </t>
  </si>
  <si>
    <t xml:space="preserve">Participação em  reuniões de pais, reuniões pedagógicas e conselho de curso </t>
  </si>
  <si>
    <t xml:space="preserve">Atividade </t>
  </si>
  <si>
    <t xml:space="preserve">Participação em grupos de trabalho, reuniões técnicas, departamentais e sindicais </t>
  </si>
  <si>
    <t>Participação em oficinas institucionais, ateliês, mini cursos e workshop</t>
  </si>
  <si>
    <t>IV - Participação no desenvolvimento de projetos, de interesse institucional, de ensino, pesquisa, extensão e/ou inovação</t>
  </si>
  <si>
    <t>15 </t>
  </si>
  <si>
    <t xml:space="preserve">Coordenação de projetos de ensino, pesquisa, inovação tecnológica e extensão </t>
  </si>
  <si>
    <t xml:space="preserve">Participação como membro de projeto de ensino, pesquisa, inovação tecnológica e extensão </t>
  </si>
  <si>
    <t xml:space="preserve">Participação como colaborador no desenvolvimento de projetos de interesse institucional, de ensino, pesquisa, extensão e/ou inovação </t>
  </si>
  <si>
    <t xml:space="preserve"> Atuação na docência da Educação Básica, técnico e tecnológico e Ensino Superior (bacharelado e licenciatura) na modalidade presencial ou a distância</t>
  </si>
  <si>
    <t>Atuação na docência de lato sensu ou stricto sensu na modalidade presencial ou a distância</t>
  </si>
  <si>
    <t>Coordenação de Núcleo de Estudos/Pesquisa</t>
  </si>
  <si>
    <t>Atividade</t>
  </si>
  <si>
    <t>Participação em Núcleo de Estudos /Pesquisa</t>
  </si>
  <si>
    <t>Coordenação em cursos de educação presencial e a distância (curso, tutoria, estágio)</t>
  </si>
  <si>
    <t xml:space="preserve">Atuação na tutoria em cursos de educação à distância </t>
  </si>
  <si>
    <t>V - Participação no desenvolvimento de projetos e/ou práticas pedagógicas de reconhecida relevância</t>
  </si>
  <si>
    <t>Participação em projeto de interesse institucional de ensino, pesquisa, extensão e/ou inovação</t>
  </si>
  <si>
    <t xml:space="preserve">Visita técnica com  alunos do Ensino Superior </t>
  </si>
  <si>
    <t xml:space="preserve">Visita </t>
  </si>
  <si>
    <t>Visita técnica com alunos da Educação Básica e ensino técnico</t>
  </si>
  <si>
    <t xml:space="preserve">Participação em dia de campo </t>
  </si>
  <si>
    <t>Curso e Minicursos ministrados</t>
  </si>
  <si>
    <t xml:space="preserve">Produção de material didático e/ou implantação de ambientes de aprendizagem, nas atividades de ensino, pesquisa, extensão e/ou inovação </t>
  </si>
  <si>
    <t>Palestras ministradas</t>
  </si>
  <si>
    <t>Palestra</t>
  </si>
  <si>
    <t>Participação em Projetos como coordenador de projeto em parceria com outras instituições, comunidade interna e/ou externa</t>
  </si>
  <si>
    <t>VI - Participação na organização de eventos científicos, tecnológicos, esportivos, sociais e/ou culturais</t>
  </si>
  <si>
    <t>Participação na organização de congressos, simpósios e fóruns</t>
  </si>
  <si>
    <t>Participação na organização de workshop, seminário, mostra etc</t>
  </si>
  <si>
    <t xml:space="preserve">Participação na organização de oficinas e visitas técnicas </t>
  </si>
  <si>
    <t>Participação na organização de eventos esportivos, sociais, culturais e filantrópicos</t>
  </si>
  <si>
    <t>Participação na organização de palestra</t>
  </si>
  <si>
    <t>VII - Outras pós-graduações lato sensu, na área de interesse, além daquela que o habilita e define o nível de RSC pretendido, no âmbito do plano de qualificação institucional</t>
  </si>
  <si>
    <t xml:space="preserve">Curso de aperfeiçoamento (carga horária mínima de 120 hs em certificado individual ou soma de até 5 certificados) </t>
  </si>
  <si>
    <t>Grupo de Certificados</t>
  </si>
  <si>
    <t>Graduação</t>
  </si>
  <si>
    <t xml:space="preserve">Diploma </t>
  </si>
  <si>
    <t>Curso de especialização</t>
  </si>
  <si>
    <t xml:space="preserve">Certificado </t>
  </si>
  <si>
    <t>RECONHECIMENTO DE SABERES E COMPETÊNCIAS – RSC III</t>
  </si>
  <si>
    <t>I - Desenvolvimento, produção e transferência de tecnologias</t>
  </si>
  <si>
    <t xml:space="preserve">Elaboração e utilização de protótipo e tecnologia com aplicação em ensino pesquisa e extensão </t>
  </si>
  <si>
    <t xml:space="preserve">Contrato ou Licenciamento </t>
  </si>
  <si>
    <t>Propriedade intellectual</t>
  </si>
  <si>
    <t xml:space="preserve">Patente ou Registro </t>
  </si>
  <si>
    <t xml:space="preserve">Produto ou processo não patenteado, protótipo, sowftware não registrado e similares </t>
  </si>
  <si>
    <t xml:space="preserve">Produto/Processo </t>
  </si>
  <si>
    <t>Contrato de transferência de tecnologia e licenciamento</t>
  </si>
  <si>
    <t>II - Desenvolvimento de pesquisas e aplicação de métodos e tecnologias educacionais que proporcionem a interdisciplinaridade e a integração de conteúdos acadêmicos na educação profissional e tecnológica ou na educação básica</t>
  </si>
  <si>
    <t>Coordenação/Participação de implantação de Projetos Pedagógicos de Cursos</t>
  </si>
  <si>
    <t xml:space="preserve">Projeto </t>
  </si>
  <si>
    <t>Participação em comissão de elaboração de Projetos Pedagógicos de curso de Pós-graduação</t>
  </si>
  <si>
    <t>Participação em comissão de elaboração de Projetos Pedagógicos de curso de Graduação</t>
  </si>
  <si>
    <t>Participação em comissão de elaboração de Projetos Pedagógicos de curso Técnicos</t>
  </si>
  <si>
    <t>Desenvolvimento de atividades educacionais de integração dos conteúdos acadêmicos</t>
  </si>
  <si>
    <t xml:space="preserve">Semestre </t>
  </si>
  <si>
    <t>Coordenação de comissão de reformulação de Projetos Pedagógicos de Cursos</t>
  </si>
  <si>
    <t>Comissão por curso</t>
  </si>
  <si>
    <t>Participação em comissão de reformulação de Projeto Pedagógico de Curso</t>
  </si>
  <si>
    <t>Práticas de ensino realizadas por meio de: ateliês, minicurso, oficinas e outros</t>
  </si>
  <si>
    <t>Participação em comissões de colegiado de curso ou núcleo docente estruturante</t>
  </si>
  <si>
    <t>Atuação nos processos de ensino, pesquisa e extensão e os inerentes ao exercício de direção, assessoramento, chefia, coordenação, participação e assistência na instituição nos diversos níveis e modalidades da educação</t>
  </si>
  <si>
    <t>Participação em comissão de elaboração de Projeto Pedagógico na Educação Básica</t>
  </si>
  <si>
    <t>Comissão</t>
  </si>
  <si>
    <t xml:space="preserve">Participação em comissão de reelaboração de Projetos Pedagógicos na Educação Básica </t>
  </si>
  <si>
    <t>Participação em bancas de trabalho de conclusão de graduação</t>
  </si>
  <si>
    <t xml:space="preserve">Banca </t>
  </si>
  <si>
    <t>Participação em bancas de trabalho de conclusão de especialização lato sensu</t>
  </si>
  <si>
    <t>Participação em bancas de trabalho de conclusão de mestrado</t>
  </si>
  <si>
    <t xml:space="preserve">Práticas de ensino realizadas em qualquer nível ou modalidade instituída  </t>
  </si>
  <si>
    <t>Participação na qualidade de aluno de curso de doutorado</t>
  </si>
  <si>
    <t>Disciplina concluída</t>
  </si>
  <si>
    <t>Desenvolvimento de pesquisa e aplicação de métodos e tecnologias educacionais</t>
  </si>
  <si>
    <t>III - Desenvolvimento de pesquisas e atividades de extensão que proporcionem a articulação institucional com os arranjos sociais, culturais e produtivos</t>
  </si>
  <si>
    <t>Coordenação de pesquisas no âmbito da instituição voltadas aos arranjos sociais, culturais e produtivos</t>
  </si>
  <si>
    <t>Participação como membro em pesquisas no âmbito da instituição voltadas aos arranjos sociais, culturais e produtivos</t>
  </si>
  <si>
    <t>Participação como colaborador em pesquisas no âmbito da instituição voltadas aos arranjos sociais, culturais e produtivos</t>
  </si>
  <si>
    <t>Coordenação de atividades de extensão no âmbito da instituição voltadas aos arranjos sociais, culturais e produtivos</t>
  </si>
  <si>
    <t xml:space="preserve">Coordenação de grupo/núcleo de estudo (pesquisa e extensão) </t>
  </si>
  <si>
    <t xml:space="preserve">Comissão de processo seletivo devidamente registrado na Unidade de Ensino voltado aos arranjos sociais, culturais e produtivos </t>
  </si>
  <si>
    <t xml:space="preserve">Processo </t>
  </si>
  <si>
    <t xml:space="preserve">Participação em grupo/núcleo de estudo (pesquisa e extensão) </t>
  </si>
  <si>
    <t>IV - Atuação em projetos e/ou atividades em parceria com outras instituições</t>
  </si>
  <si>
    <t>Captação de recursos em projetos de pesquisa, inovação tecnológica e extensão em parceria com outras instituiçõ​es</t>
  </si>
  <si>
    <t xml:space="preserve">Coordenação de projetos de pesquisa e inovação tecnológica e extensão em parceria com outras instituiçõ​es </t>
  </si>
  <si>
    <t xml:space="preserve">        Mês </t>
  </si>
  <si>
    <t xml:space="preserve">Participação como membro em projetos de pesquisa e inovação tecnológica e extensão em parceria com outras instituiçõ​es </t>
  </si>
  <si>
    <t>Participação como colaborador em projetos de pesquisa e inovação tecnológica  e extensão em parceria com outras instituiçõ​es</t>
  </si>
  <si>
    <t>Coordenaça​o em equipe diretiva visando a implantaçã​o de unidades de ensino</t>
  </si>
  <si>
    <t>Participaç​ão como membro em equipe diretiva visando a implantaçã​o de unidades de ensino</t>
  </si>
  <si>
    <t>Participaç​ão como colaborador em equipe diretiva visando a implantaçã​o de unidades de ensino</t>
  </si>
  <si>
    <t>Outras atividades em parceria com outras instituições devidamente comprovadas</t>
  </si>
  <si>
    <t>V - Atuação em atividades de assistência técnica nacional e/ou internacional</t>
  </si>
  <si>
    <t>Trabalhos técnicos e consultorias internacionais</t>
  </si>
  <si>
    <t>Trabalhos técnicos e consultorias nacionais</t>
  </si>
  <si>
    <t xml:space="preserve">Curso e oficinas ministrados em âmbito  internacional </t>
  </si>
  <si>
    <t xml:space="preserve">Curso e oficinas ministrados em âmbito nacional </t>
  </si>
  <si>
    <t xml:space="preserve">Palestra e mesa redonda em âmbito  internacional </t>
  </si>
  <si>
    <t xml:space="preserve">Palestra e mesa redonda ministrada em âmbito nacional </t>
  </si>
  <si>
    <t xml:space="preserve">Participação como avaliador requisitado ou convidado por órgãos governamentais ou particulares </t>
  </si>
  <si>
    <t>Consultorias a órgãos Internacionais especializados de gestão científica, tecnológica ou cultural ou consultorias técnicas prestadas a órgãos públicos e privados</t>
  </si>
  <si>
    <t>Consultorias a órgãos nacionais especializados de gestão científica, tecnológica ou cultural ou consultorias técnicas prestadas a órgãos públicos e privados</t>
  </si>
  <si>
    <t>VI - Produção acadêmica e/ou tecnológica, nas atividades de ensino, pesquisa, extensão e/ou inovação</t>
  </si>
  <si>
    <t xml:space="preserve">Prêmio </t>
  </si>
  <si>
    <t>Publicação de livro em área afim</t>
  </si>
  <si>
    <t xml:space="preserve">Publicação </t>
  </si>
  <si>
    <t xml:space="preserve">Publicação de capítulo de livro em área afim </t>
  </si>
  <si>
    <t xml:space="preserve">Tradutor de livro em área afim </t>
  </si>
  <si>
    <t xml:space="preserve">Livro </t>
  </si>
  <si>
    <t>Revisor técnico de livro especializado em área afim</t>
  </si>
  <si>
    <t>Revisão linguística ou metodológico de trabalhos acadêmicos</t>
  </si>
  <si>
    <t>Ministrante de unidade curricular ou disciplina de curso de extensão</t>
  </si>
  <si>
    <t>Produção de mídia para EaD</t>
  </si>
  <si>
    <t xml:space="preserve">Produção </t>
  </si>
  <si>
    <t>Orientação de bolsista</t>
  </si>
  <si>
    <t xml:space="preserve">Orientação </t>
  </si>
  <si>
    <t>Artigo publicado em periódico com qualis (a partir da classificação B1)</t>
  </si>
  <si>
    <t>Publicação</t>
  </si>
  <si>
    <t>Artigo publicado em periódico com qualis (abaixo da classificação B1)</t>
  </si>
  <si>
    <t>Artigo publicado em periódico ou em anais de evento</t>
  </si>
  <si>
    <t>Resumo expandido publicado em anais de evento nacional/internacional</t>
  </si>
  <si>
    <t>Resumo publicado em anais de evento nacional/internacional</t>
  </si>
  <si>
    <t>Orientação de trabalhos de conclusão de cursos técnicos</t>
  </si>
  <si>
    <t xml:space="preserve">Trabalho Concluído </t>
  </si>
  <si>
    <t>Orientação de trabalhos de conclusão de cursos de graduação</t>
  </si>
  <si>
    <t>Orientação de trabalhos de conclusão de cursos lato sensu</t>
  </si>
  <si>
    <t>Elaboração de relatório de pesquisa</t>
  </si>
  <si>
    <t>Relatório</t>
  </si>
  <si>
    <t>Documentos de impacto acadêmico de ensino, pesquisa, extensão e/ou inovação, tais como: regimentos, regulamentos entre outros.</t>
  </si>
  <si>
    <t xml:space="preserve">Documento </t>
  </si>
  <si>
    <t>Coordenação de ações de extensão (visitas, eventos externos, parcerias, ações sociais ou outros similares)</t>
  </si>
  <si>
    <t>VII - Outras pós-graduações stricto sensu, na área de interesse, além daquela que o habilita e define o nível de RSC pretendido, no âmbito do plano de qualificação institucional</t>
  </si>
  <si>
    <t>Curso Stricto Sensu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</si>
</sst>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topLeftCell="A214" zoomScale="85" zoomScaleNormal="85" workbookViewId="0">
      <selection activeCell="C144" sqref="C144"/>
    </sheetView>
  </sheetViews>
  <sheetFormatPr defaultRowHeight="15"/>
  <cols>
    <col min="1" max="1" width="7" customWidth="1"/>
    <col min="2" max="2" width="62.140625" customWidth="1"/>
    <col min="3" max="3" width="15.5703125" customWidth="1"/>
    <col min="4" max="4" width="13.85546875" customWidth="1"/>
    <col min="5" max="5" width="14" customWidth="1"/>
    <col min="6" max="6" width="14.28515625" customWidth="1"/>
    <col min="7" max="7" width="12.140625" customWidth="1"/>
    <col min="8" max="8" width="50.7109375" customWidth="1"/>
  </cols>
  <sheetData>
    <row r="1" spans="1:8" ht="50.1" customHeight="1" thickBot="1">
      <c r="A1" s="1"/>
      <c r="F1" s="32"/>
      <c r="G1" s="32"/>
      <c r="H1" s="32"/>
    </row>
    <row r="2" spans="1:8" ht="50.1" customHeight="1" thickBot="1">
      <c r="A2" s="72"/>
      <c r="B2" s="73"/>
      <c r="C2" s="70" t="s">
        <v>1</v>
      </c>
      <c r="D2" s="76" t="s">
        <v>2</v>
      </c>
      <c r="E2" s="73"/>
      <c r="F2" s="70" t="s">
        <v>3</v>
      </c>
      <c r="G2" s="70" t="s">
        <v>4</v>
      </c>
      <c r="H2" s="32"/>
    </row>
    <row r="3" spans="1:8" ht="50.1" customHeight="1" thickBot="1">
      <c r="A3" s="74" t="s">
        <v>0</v>
      </c>
      <c r="B3" s="75"/>
      <c r="C3" s="71"/>
      <c r="D3" s="2" t="s">
        <v>5</v>
      </c>
      <c r="E3" s="3" t="s">
        <v>6</v>
      </c>
      <c r="F3" s="71"/>
      <c r="G3" s="71"/>
      <c r="H3" s="32"/>
    </row>
    <row r="4" spans="1:8" ht="50.1" customHeight="1" thickBot="1">
      <c r="A4" s="4"/>
      <c r="B4" s="5" t="s">
        <v>7</v>
      </c>
      <c r="C4" s="6"/>
      <c r="D4" s="7"/>
      <c r="E4" s="6">
        <v>20</v>
      </c>
      <c r="F4" s="33"/>
      <c r="G4" s="7"/>
      <c r="H4" s="32"/>
    </row>
    <row r="5" spans="1:8" ht="50.1" customHeight="1" thickBot="1">
      <c r="A5" s="8">
        <v>1</v>
      </c>
      <c r="B5" s="9" t="s">
        <v>8</v>
      </c>
      <c r="C5" s="10" t="s">
        <v>9</v>
      </c>
      <c r="D5" s="10">
        <v>1</v>
      </c>
      <c r="E5" s="10">
        <v>20</v>
      </c>
      <c r="F5" s="34"/>
      <c r="G5" s="31">
        <f>IF(F5&gt;0,PRODUCT(D5,F5),0)</f>
        <v>0</v>
      </c>
      <c r="H5" s="32"/>
    </row>
    <row r="6" spans="1:8" ht="50.1" customHeight="1" thickBot="1">
      <c r="A6" s="8">
        <v>2</v>
      </c>
      <c r="B6" s="9" t="s">
        <v>10</v>
      </c>
      <c r="C6" s="10" t="s">
        <v>9</v>
      </c>
      <c r="D6" s="10">
        <v>0.75</v>
      </c>
      <c r="E6" s="10">
        <v>20</v>
      </c>
      <c r="F6" s="34"/>
      <c r="G6" s="31">
        <f t="shared" ref="G6:G19" si="0">IF(F6&gt;0,PRODUCT(D6,F6),0)</f>
        <v>0</v>
      </c>
      <c r="H6" s="32"/>
    </row>
    <row r="7" spans="1:8" ht="50.1" customHeight="1" thickBot="1">
      <c r="A7" s="8">
        <v>3</v>
      </c>
      <c r="B7" s="9" t="s">
        <v>11</v>
      </c>
      <c r="C7" s="10" t="s">
        <v>9</v>
      </c>
      <c r="D7" s="10">
        <v>0.5</v>
      </c>
      <c r="E7" s="10">
        <v>20</v>
      </c>
      <c r="F7" s="34"/>
      <c r="G7" s="31">
        <f t="shared" si="0"/>
        <v>0</v>
      </c>
      <c r="H7" s="32"/>
    </row>
    <row r="8" spans="1:8" ht="50.1" customHeight="1" thickBot="1">
      <c r="A8" s="8">
        <v>4</v>
      </c>
      <c r="B8" s="9" t="s">
        <v>12</v>
      </c>
      <c r="C8" s="10" t="s">
        <v>9</v>
      </c>
      <c r="D8" s="10">
        <v>1</v>
      </c>
      <c r="E8" s="10">
        <v>20</v>
      </c>
      <c r="F8" s="34"/>
      <c r="G8" s="31">
        <f t="shared" si="0"/>
        <v>0</v>
      </c>
      <c r="H8" s="32"/>
    </row>
    <row r="9" spans="1:8" ht="50.1" customHeight="1" thickBot="1">
      <c r="A9" s="8">
        <v>5</v>
      </c>
      <c r="B9" s="9" t="s">
        <v>13</v>
      </c>
      <c r="C9" s="10" t="s">
        <v>9</v>
      </c>
      <c r="D9" s="10">
        <v>0.5</v>
      </c>
      <c r="E9" s="10">
        <v>20</v>
      </c>
      <c r="F9" s="34"/>
      <c r="G9" s="31">
        <f t="shared" si="0"/>
        <v>0</v>
      </c>
      <c r="H9" s="32"/>
    </row>
    <row r="10" spans="1:8" ht="50.1" customHeight="1" thickBot="1">
      <c r="A10" s="8">
        <v>6</v>
      </c>
      <c r="B10" s="9" t="s">
        <v>14</v>
      </c>
      <c r="C10" s="10" t="s">
        <v>9</v>
      </c>
      <c r="D10" s="10">
        <v>0.5</v>
      </c>
      <c r="E10" s="10">
        <v>20</v>
      </c>
      <c r="F10" s="34"/>
      <c r="G10" s="31">
        <f t="shared" si="0"/>
        <v>0</v>
      </c>
      <c r="H10" s="32"/>
    </row>
    <row r="11" spans="1:8" ht="50.1" customHeight="1" thickBot="1">
      <c r="A11" s="8">
        <v>7</v>
      </c>
      <c r="B11" s="9" t="s">
        <v>15</v>
      </c>
      <c r="C11" s="10" t="s">
        <v>9</v>
      </c>
      <c r="D11" s="10">
        <v>0.5</v>
      </c>
      <c r="E11" s="10">
        <v>20</v>
      </c>
      <c r="F11" s="34"/>
      <c r="G11" s="31">
        <f t="shared" si="0"/>
        <v>0</v>
      </c>
      <c r="H11" s="32"/>
    </row>
    <row r="12" spans="1:8" ht="50.1" customHeight="1" thickBot="1">
      <c r="A12" s="8">
        <v>8</v>
      </c>
      <c r="B12" s="9" t="s">
        <v>16</v>
      </c>
      <c r="C12" s="10" t="s">
        <v>9</v>
      </c>
      <c r="D12" s="10">
        <v>0.5</v>
      </c>
      <c r="E12" s="10">
        <v>20</v>
      </c>
      <c r="F12" s="34"/>
      <c r="G12" s="31">
        <f t="shared" si="0"/>
        <v>0</v>
      </c>
      <c r="H12" s="32"/>
    </row>
    <row r="13" spans="1:8" ht="50.1" customHeight="1" thickBot="1">
      <c r="A13" s="11">
        <v>9</v>
      </c>
      <c r="B13" s="12" t="s">
        <v>17</v>
      </c>
      <c r="C13" s="13" t="s">
        <v>18</v>
      </c>
      <c r="D13" s="13">
        <v>1</v>
      </c>
      <c r="E13" s="13">
        <v>20</v>
      </c>
      <c r="F13" s="31"/>
      <c r="G13" s="31">
        <f t="shared" si="0"/>
        <v>0</v>
      </c>
      <c r="H13" s="32"/>
    </row>
    <row r="14" spans="1:8" ht="50.1" customHeight="1" thickBot="1">
      <c r="A14" s="8">
        <v>10</v>
      </c>
      <c r="B14" s="9" t="s">
        <v>19</v>
      </c>
      <c r="C14" s="10" t="s">
        <v>9</v>
      </c>
      <c r="D14" s="10">
        <v>0.5</v>
      </c>
      <c r="E14" s="10">
        <v>20</v>
      </c>
      <c r="F14" s="34"/>
      <c r="G14" s="31">
        <f t="shared" si="0"/>
        <v>0</v>
      </c>
      <c r="H14" s="32"/>
    </row>
    <row r="15" spans="1:8" ht="50.1" customHeight="1" thickBot="1">
      <c r="A15" s="8">
        <v>11</v>
      </c>
      <c r="B15" s="9" t="s">
        <v>20</v>
      </c>
      <c r="C15" s="10" t="s">
        <v>21</v>
      </c>
      <c r="D15" s="10">
        <v>1</v>
      </c>
      <c r="E15" s="10">
        <v>20</v>
      </c>
      <c r="F15" s="34"/>
      <c r="G15" s="31">
        <f t="shared" si="0"/>
        <v>0</v>
      </c>
      <c r="H15" s="32"/>
    </row>
    <row r="16" spans="1:8" ht="50.1" customHeight="1" thickBot="1">
      <c r="A16" s="8">
        <v>12</v>
      </c>
      <c r="B16" s="9" t="s">
        <v>22</v>
      </c>
      <c r="C16" s="10" t="s">
        <v>23</v>
      </c>
      <c r="D16" s="10">
        <v>2</v>
      </c>
      <c r="E16" s="10">
        <v>20</v>
      </c>
      <c r="F16" s="34"/>
      <c r="G16" s="31">
        <f t="shared" si="0"/>
        <v>0</v>
      </c>
      <c r="H16" s="32"/>
    </row>
    <row r="17" spans="1:8" ht="50.1" customHeight="1" thickBot="1">
      <c r="A17" s="8">
        <v>13</v>
      </c>
      <c r="B17" s="9" t="s">
        <v>24</v>
      </c>
      <c r="C17" s="10" t="s">
        <v>25</v>
      </c>
      <c r="D17" s="10">
        <v>0.5</v>
      </c>
      <c r="E17" s="10">
        <v>20</v>
      </c>
      <c r="F17" s="34"/>
      <c r="G17" s="31">
        <f t="shared" si="0"/>
        <v>0</v>
      </c>
      <c r="H17" s="32"/>
    </row>
    <row r="18" spans="1:8" ht="50.1" customHeight="1" thickBot="1">
      <c r="A18" s="8">
        <v>14</v>
      </c>
      <c r="B18" s="9" t="s">
        <v>26</v>
      </c>
      <c r="C18" s="10" t="s">
        <v>27</v>
      </c>
      <c r="D18" s="10">
        <v>0.25</v>
      </c>
      <c r="E18" s="10">
        <v>20</v>
      </c>
      <c r="F18" s="34"/>
      <c r="G18" s="31">
        <f t="shared" si="0"/>
        <v>0</v>
      </c>
      <c r="H18" s="32"/>
    </row>
    <row r="19" spans="1:8" ht="50.1" customHeight="1" thickBot="1">
      <c r="A19" s="8">
        <v>15</v>
      </c>
      <c r="B19" s="9" t="s">
        <v>28</v>
      </c>
      <c r="C19" s="10" t="s">
        <v>29</v>
      </c>
      <c r="D19" s="10">
        <v>0.25</v>
      </c>
      <c r="E19" s="10">
        <v>20</v>
      </c>
      <c r="F19" s="34"/>
      <c r="G19" s="31">
        <f t="shared" si="0"/>
        <v>0</v>
      </c>
      <c r="H19" s="32"/>
    </row>
    <row r="20" spans="1:8" ht="50.1" customHeight="1" thickBot="1">
      <c r="A20" s="8">
        <v>16</v>
      </c>
      <c r="B20" s="9" t="s">
        <v>30</v>
      </c>
      <c r="C20" s="10" t="s">
        <v>31</v>
      </c>
      <c r="D20" s="10">
        <v>1</v>
      </c>
      <c r="E20" s="10">
        <v>20</v>
      </c>
      <c r="F20" s="34"/>
      <c r="G20" s="31">
        <f>IF(F20&gt;0,PRODUCT(D20,F20),0)</f>
        <v>0</v>
      </c>
      <c r="H20" s="32"/>
    </row>
    <row r="21" spans="1:8" ht="50.1" customHeight="1" thickBot="1">
      <c r="A21" s="14"/>
      <c r="B21" s="15"/>
      <c r="C21" s="16"/>
      <c r="D21" s="17"/>
      <c r="E21" s="18"/>
      <c r="F21" s="18" t="s">
        <v>32</v>
      </c>
      <c r="G21" s="31">
        <f>SUM(G5:G20)</f>
        <v>0</v>
      </c>
      <c r="H21" s="32"/>
    </row>
    <row r="22" spans="1:8" ht="50.1" customHeight="1" thickBot="1">
      <c r="A22" s="4"/>
      <c r="B22" s="5" t="s">
        <v>33</v>
      </c>
      <c r="C22" s="5"/>
      <c r="D22" s="6"/>
      <c r="E22" s="6">
        <v>15</v>
      </c>
      <c r="F22" s="33"/>
      <c r="G22" s="35"/>
      <c r="H22" s="32"/>
    </row>
    <row r="23" spans="1:8" ht="50.1" customHeight="1" thickBot="1">
      <c r="A23" s="8">
        <v>17</v>
      </c>
      <c r="B23" s="9" t="s">
        <v>34</v>
      </c>
      <c r="C23" s="10" t="s">
        <v>18</v>
      </c>
      <c r="D23" s="10">
        <v>0.25</v>
      </c>
      <c r="E23" s="10">
        <v>15</v>
      </c>
      <c r="F23" s="34"/>
      <c r="G23" s="13">
        <f>IF(F23:F25&gt;0,PRODUCT(D23,F23),0)</f>
        <v>0</v>
      </c>
      <c r="H23" s="32"/>
    </row>
    <row r="24" spans="1:8" ht="50.1" customHeight="1" thickBot="1">
      <c r="A24" s="8">
        <v>18</v>
      </c>
      <c r="B24" s="9" t="s">
        <v>35</v>
      </c>
      <c r="C24" s="10" t="s">
        <v>31</v>
      </c>
      <c r="D24" s="10">
        <v>1</v>
      </c>
      <c r="E24" s="10">
        <v>15</v>
      </c>
      <c r="F24" s="34"/>
      <c r="G24" s="13">
        <f>IF(F24:F26&gt;0,PRODUCT(D24,F24),0)</f>
        <v>0</v>
      </c>
      <c r="H24" s="32"/>
    </row>
    <row r="25" spans="1:8" ht="50.1" customHeight="1" thickBot="1">
      <c r="A25" s="8">
        <v>19</v>
      </c>
      <c r="B25" s="9" t="s">
        <v>36</v>
      </c>
      <c r="C25" s="10" t="s">
        <v>37</v>
      </c>
      <c r="D25" s="10">
        <v>1</v>
      </c>
      <c r="E25" s="10">
        <v>15</v>
      </c>
      <c r="F25" s="34"/>
      <c r="G25" s="13">
        <f t="shared" ref="G24:G25" si="1">IF(F25:F27&gt;0,PRODUCT(D25,F25),0)</f>
        <v>0</v>
      </c>
      <c r="H25" s="32"/>
    </row>
    <row r="26" spans="1:8" ht="50.1" customHeight="1" thickBot="1">
      <c r="A26" s="14"/>
      <c r="B26" s="15"/>
      <c r="C26" s="16"/>
      <c r="D26" s="17"/>
      <c r="E26" s="18"/>
      <c r="F26" s="18" t="s">
        <v>32</v>
      </c>
      <c r="G26" s="13">
        <f>SUM(G23,G24,G25)</f>
        <v>0</v>
      </c>
      <c r="H26" s="32"/>
    </row>
    <row r="27" spans="1:8" ht="50.1" customHeight="1" thickBot="1">
      <c r="A27" s="19"/>
      <c r="B27" s="5" t="s">
        <v>38</v>
      </c>
      <c r="C27" s="5"/>
      <c r="D27" s="6"/>
      <c r="E27" s="6">
        <v>20</v>
      </c>
      <c r="F27" s="33"/>
      <c r="G27" s="35"/>
      <c r="H27" s="32"/>
    </row>
    <row r="28" spans="1:8" ht="50.1" customHeight="1" thickBot="1">
      <c r="A28" s="8">
        <v>20</v>
      </c>
      <c r="B28" s="9" t="s">
        <v>39</v>
      </c>
      <c r="C28" s="10" t="s">
        <v>40</v>
      </c>
      <c r="D28" s="10">
        <v>0.1</v>
      </c>
      <c r="E28" s="10">
        <v>20</v>
      </c>
      <c r="F28" s="34"/>
      <c r="G28" s="13">
        <f>IF(F28:F34&gt;0,PRODUCT(D28,F28),0)</f>
        <v>0</v>
      </c>
      <c r="H28" s="32"/>
    </row>
    <row r="29" spans="1:8" ht="50.1" customHeight="1" thickBot="1">
      <c r="A29" s="8">
        <v>21</v>
      </c>
      <c r="B29" s="9" t="s">
        <v>41</v>
      </c>
      <c r="C29" s="10" t="s">
        <v>40</v>
      </c>
      <c r="D29" s="10">
        <v>5.0000000000000001E-3</v>
      </c>
      <c r="E29" s="10">
        <v>20</v>
      </c>
      <c r="F29" s="34"/>
      <c r="G29" s="13">
        <f t="shared" ref="G29:G34" si="2">IF(F29:F35&gt;0,PRODUCT(D29,F29),0)</f>
        <v>0</v>
      </c>
      <c r="H29" s="32"/>
    </row>
    <row r="30" spans="1:8" ht="50.1" customHeight="1" thickBot="1">
      <c r="A30" s="11">
        <v>22</v>
      </c>
      <c r="B30" s="12" t="s">
        <v>42</v>
      </c>
      <c r="C30" s="13" t="s">
        <v>43</v>
      </c>
      <c r="D30" s="13">
        <v>0.1</v>
      </c>
      <c r="E30" s="13">
        <v>20</v>
      </c>
      <c r="F30" s="31"/>
      <c r="G30" s="13">
        <f t="shared" si="2"/>
        <v>0</v>
      </c>
      <c r="H30" s="32"/>
    </row>
    <row r="31" spans="1:8" ht="50.1" customHeight="1" thickBot="1">
      <c r="A31" s="8">
        <v>23</v>
      </c>
      <c r="B31" s="9" t="s">
        <v>44</v>
      </c>
      <c r="C31" s="10" t="s">
        <v>40</v>
      </c>
      <c r="D31" s="10">
        <v>5.0000000000000001E-3</v>
      </c>
      <c r="E31" s="10">
        <v>20</v>
      </c>
      <c r="F31" s="34"/>
      <c r="G31" s="13">
        <f t="shared" si="2"/>
        <v>0</v>
      </c>
      <c r="H31" s="32"/>
    </row>
    <row r="32" spans="1:8" ht="50.1" customHeight="1" thickBot="1">
      <c r="A32" s="8">
        <v>24</v>
      </c>
      <c r="B32" s="9" t="s">
        <v>45</v>
      </c>
      <c r="C32" s="10" t="s">
        <v>40</v>
      </c>
      <c r="D32" s="10">
        <v>5.0000000000000001E-3</v>
      </c>
      <c r="E32" s="10">
        <v>20</v>
      </c>
      <c r="F32" s="34"/>
      <c r="G32" s="13">
        <f t="shared" si="2"/>
        <v>0</v>
      </c>
      <c r="H32" s="32"/>
    </row>
    <row r="33" spans="1:8" ht="50.1" customHeight="1" thickBot="1">
      <c r="A33" s="8">
        <v>25</v>
      </c>
      <c r="B33" s="9" t="s">
        <v>46</v>
      </c>
      <c r="C33" s="10" t="s">
        <v>40</v>
      </c>
      <c r="D33" s="10">
        <v>7.4999999999999997E-3</v>
      </c>
      <c r="E33" s="10">
        <v>20</v>
      </c>
      <c r="F33" s="34"/>
      <c r="G33" s="13">
        <f t="shared" si="2"/>
        <v>0</v>
      </c>
      <c r="H33" s="32"/>
    </row>
    <row r="34" spans="1:8" ht="50.1" customHeight="1" thickBot="1">
      <c r="A34" s="8">
        <v>26</v>
      </c>
      <c r="B34" s="9" t="s">
        <v>47</v>
      </c>
      <c r="C34" s="10" t="s">
        <v>43</v>
      </c>
      <c r="D34" s="10">
        <v>5.0000000000000001E-3</v>
      </c>
      <c r="E34" s="10">
        <v>20</v>
      </c>
      <c r="F34" s="34"/>
      <c r="G34" s="13">
        <f t="shared" si="2"/>
        <v>0</v>
      </c>
      <c r="H34" s="32"/>
    </row>
    <row r="35" spans="1:8" ht="50.1" customHeight="1" thickBot="1">
      <c r="A35" s="14"/>
      <c r="B35" s="15"/>
      <c r="C35" s="16"/>
      <c r="D35" s="17"/>
      <c r="E35" s="17"/>
      <c r="F35" s="18" t="s">
        <v>32</v>
      </c>
      <c r="G35" s="13">
        <f>SUM(G28,G29,G30,G31,G32,G33,G34)</f>
        <v>0</v>
      </c>
      <c r="H35" s="32"/>
    </row>
    <row r="36" spans="1:8" ht="50.1" customHeight="1" thickBot="1">
      <c r="A36" s="4"/>
      <c r="B36" s="5" t="s">
        <v>48</v>
      </c>
      <c r="C36" s="5"/>
      <c r="D36" s="6"/>
      <c r="E36" s="6">
        <v>10</v>
      </c>
      <c r="F36" s="33"/>
      <c r="G36" s="35"/>
      <c r="H36" s="32"/>
    </row>
    <row r="37" spans="1:8" ht="50.1" customHeight="1" thickBot="1">
      <c r="A37" s="8">
        <v>27</v>
      </c>
      <c r="B37" s="9" t="s">
        <v>49</v>
      </c>
      <c r="C37" s="10" t="s">
        <v>27</v>
      </c>
      <c r="D37" s="10">
        <v>0.5</v>
      </c>
      <c r="E37" s="10">
        <v>10</v>
      </c>
      <c r="F37" s="34"/>
      <c r="G37" s="13">
        <f>IF(F37:F43,PRODUCT(D37,F37),0)</f>
        <v>0</v>
      </c>
      <c r="H37" s="32"/>
    </row>
    <row r="38" spans="1:8" ht="50.1" customHeight="1" thickBot="1">
      <c r="A38" s="8">
        <v>28</v>
      </c>
      <c r="B38" s="9" t="s">
        <v>50</v>
      </c>
      <c r="C38" s="10" t="s">
        <v>9</v>
      </c>
      <c r="D38" s="10">
        <v>0.25</v>
      </c>
      <c r="E38" s="10">
        <v>10</v>
      </c>
      <c r="F38" s="34"/>
      <c r="G38" s="13">
        <f t="shared" ref="G38:G43" si="3">IF(F38:F44,PRODUCT(D38,F38),0)</f>
        <v>0</v>
      </c>
      <c r="H38" s="32"/>
    </row>
    <row r="39" spans="1:8" ht="50.1" customHeight="1" thickBot="1">
      <c r="A39" s="8">
        <v>29</v>
      </c>
      <c r="B39" s="9" t="s">
        <v>51</v>
      </c>
      <c r="C39" s="10" t="s">
        <v>27</v>
      </c>
      <c r="D39" s="10">
        <v>0.5</v>
      </c>
      <c r="E39" s="10">
        <v>10</v>
      </c>
      <c r="F39" s="34"/>
      <c r="G39" s="13">
        <f t="shared" si="3"/>
        <v>0</v>
      </c>
      <c r="H39" s="32"/>
    </row>
    <row r="40" spans="1:8" ht="50.1" customHeight="1" thickBot="1">
      <c r="A40" s="8">
        <v>30</v>
      </c>
      <c r="B40" s="9" t="s">
        <v>52</v>
      </c>
      <c r="C40" s="10" t="s">
        <v>27</v>
      </c>
      <c r="D40" s="10">
        <v>0.5</v>
      </c>
      <c r="E40" s="10">
        <v>10</v>
      </c>
      <c r="F40" s="34"/>
      <c r="G40" s="13">
        <f t="shared" si="3"/>
        <v>0</v>
      </c>
      <c r="H40" s="32"/>
    </row>
    <row r="41" spans="1:8" ht="50.1" customHeight="1" thickBot="1">
      <c r="A41" s="8">
        <v>31</v>
      </c>
      <c r="B41" s="9" t="s">
        <v>53</v>
      </c>
      <c r="C41" s="10" t="s">
        <v>27</v>
      </c>
      <c r="D41" s="10">
        <v>0.5</v>
      </c>
      <c r="E41" s="10">
        <v>10</v>
      </c>
      <c r="F41" s="34"/>
      <c r="G41" s="13">
        <f t="shared" si="3"/>
        <v>0</v>
      </c>
      <c r="H41" s="32"/>
    </row>
    <row r="42" spans="1:8" ht="50.1" customHeight="1" thickBot="1">
      <c r="A42" s="8">
        <v>32</v>
      </c>
      <c r="B42" s="9" t="s">
        <v>54</v>
      </c>
      <c r="C42" s="10" t="s">
        <v>27</v>
      </c>
      <c r="D42" s="10">
        <v>0.5</v>
      </c>
      <c r="E42" s="10">
        <v>10</v>
      </c>
      <c r="F42" s="34"/>
      <c r="G42" s="13">
        <f t="shared" si="3"/>
        <v>0</v>
      </c>
      <c r="H42" s="32"/>
    </row>
    <row r="43" spans="1:8" ht="50.1" customHeight="1" thickBot="1">
      <c r="A43" s="8">
        <v>33</v>
      </c>
      <c r="B43" s="9" t="s">
        <v>55</v>
      </c>
      <c r="C43" s="10" t="s">
        <v>9</v>
      </c>
      <c r="D43" s="10">
        <v>0.25</v>
      </c>
      <c r="E43" s="10">
        <v>10</v>
      </c>
      <c r="F43" s="34"/>
      <c r="G43" s="13">
        <f t="shared" si="3"/>
        <v>0</v>
      </c>
      <c r="H43" s="32"/>
    </row>
    <row r="44" spans="1:8" ht="50.1" customHeight="1" thickBot="1">
      <c r="A44" s="14"/>
      <c r="B44" s="15"/>
      <c r="C44" s="16"/>
      <c r="D44" s="17"/>
      <c r="E44" s="17"/>
      <c r="F44" s="18" t="s">
        <v>32</v>
      </c>
      <c r="G44" s="13">
        <f>SUM(G37,G38,G39,G40,G41,G42,G43)</f>
        <v>0</v>
      </c>
      <c r="H44" s="32"/>
    </row>
    <row r="45" spans="1:8" ht="50.1" customHeight="1" thickBot="1">
      <c r="A45" s="4"/>
      <c r="B45" s="5" t="s">
        <v>56</v>
      </c>
      <c r="C45" s="5"/>
      <c r="D45" s="6"/>
      <c r="E45" s="6">
        <v>10</v>
      </c>
      <c r="F45" s="33"/>
      <c r="G45" s="35"/>
      <c r="H45" s="32"/>
    </row>
    <row r="46" spans="1:8" ht="50.1" customHeight="1" thickBot="1">
      <c r="A46" s="8">
        <v>34</v>
      </c>
      <c r="B46" s="9" t="s">
        <v>57</v>
      </c>
      <c r="C46" s="10" t="s">
        <v>58</v>
      </c>
      <c r="D46" s="10">
        <v>3</v>
      </c>
      <c r="E46" s="10">
        <v>10</v>
      </c>
      <c r="F46" s="34"/>
      <c r="G46" s="13">
        <f>IF(F46:F51&gt;0,PRODUCT(D46,F46),0)</f>
        <v>0</v>
      </c>
      <c r="H46" s="32"/>
    </row>
    <row r="47" spans="1:8" ht="50.1" customHeight="1" thickBot="1">
      <c r="A47" s="8">
        <v>35</v>
      </c>
      <c r="B47" s="9" t="s">
        <v>59</v>
      </c>
      <c r="C47" s="10" t="s">
        <v>58</v>
      </c>
      <c r="D47" s="10">
        <v>3</v>
      </c>
      <c r="E47" s="10">
        <v>10</v>
      </c>
      <c r="F47" s="34"/>
      <c r="G47" s="13">
        <f t="shared" ref="G47:G51" si="4">IF(F47:F52&gt;0,PRODUCT(D47,F47),0)</f>
        <v>0</v>
      </c>
      <c r="H47" s="32"/>
    </row>
    <row r="48" spans="1:8" ht="50.1" customHeight="1" thickBot="1">
      <c r="A48" s="8">
        <v>36</v>
      </c>
      <c r="B48" s="9" t="s">
        <v>60</v>
      </c>
      <c r="C48" s="10" t="s">
        <v>61</v>
      </c>
      <c r="D48" s="10">
        <v>3</v>
      </c>
      <c r="E48" s="10">
        <v>10</v>
      </c>
      <c r="F48" s="34"/>
      <c r="G48" s="13">
        <f t="shared" si="4"/>
        <v>0</v>
      </c>
      <c r="H48" s="32"/>
    </row>
    <row r="49" spans="1:8" ht="50.1" customHeight="1" thickBot="1">
      <c r="A49" s="8">
        <v>37</v>
      </c>
      <c r="B49" s="9" t="s">
        <v>62</v>
      </c>
      <c r="C49" s="10" t="s">
        <v>58</v>
      </c>
      <c r="D49" s="10">
        <v>2.5</v>
      </c>
      <c r="E49" s="10">
        <v>10</v>
      </c>
      <c r="F49" s="34"/>
      <c r="G49" s="13">
        <f t="shared" si="4"/>
        <v>0</v>
      </c>
      <c r="H49" s="32"/>
    </row>
    <row r="50" spans="1:8" ht="50.1" customHeight="1" thickBot="1">
      <c r="A50" s="8">
        <v>38</v>
      </c>
      <c r="B50" s="9" t="s">
        <v>63</v>
      </c>
      <c r="C50" s="10" t="s">
        <v>58</v>
      </c>
      <c r="D50" s="10">
        <v>2</v>
      </c>
      <c r="E50" s="10">
        <v>10</v>
      </c>
      <c r="F50" s="34"/>
      <c r="G50" s="13">
        <f t="shared" si="4"/>
        <v>0</v>
      </c>
      <c r="H50" s="32"/>
    </row>
    <row r="51" spans="1:8" ht="50.1" customHeight="1" thickBot="1">
      <c r="A51" s="8">
        <v>39</v>
      </c>
      <c r="B51" s="9" t="s">
        <v>64</v>
      </c>
      <c r="C51" s="10" t="s">
        <v>65</v>
      </c>
      <c r="D51" s="10">
        <v>3</v>
      </c>
      <c r="E51" s="10">
        <v>10</v>
      </c>
      <c r="F51" s="34"/>
      <c r="G51" s="13">
        <f t="shared" si="4"/>
        <v>0</v>
      </c>
      <c r="H51" s="32"/>
    </row>
    <row r="52" spans="1:8" ht="50.1" customHeight="1" thickBot="1">
      <c r="A52" s="14"/>
      <c r="B52" s="15"/>
      <c r="C52" s="16"/>
      <c r="D52" s="17"/>
      <c r="E52" s="17"/>
      <c r="F52" s="18" t="s">
        <v>32</v>
      </c>
      <c r="G52" s="13">
        <f>SUM(G46,G47,G48,G49,G50,G51)</f>
        <v>0</v>
      </c>
      <c r="H52" s="32"/>
    </row>
    <row r="53" spans="1:8" ht="50.1" customHeight="1" thickBot="1">
      <c r="A53" s="4"/>
      <c r="B53" s="5" t="s">
        <v>66</v>
      </c>
      <c r="C53" s="5"/>
      <c r="D53" s="6"/>
      <c r="E53" s="6">
        <v>10</v>
      </c>
      <c r="F53" s="36"/>
      <c r="G53" s="37"/>
      <c r="H53" s="32"/>
    </row>
    <row r="54" spans="1:8" ht="50.1" customHeight="1" thickBot="1">
      <c r="A54" s="8">
        <v>40</v>
      </c>
      <c r="B54" s="9" t="s">
        <v>67</v>
      </c>
      <c r="C54" s="10" t="s">
        <v>27</v>
      </c>
      <c r="D54" s="10">
        <v>1</v>
      </c>
      <c r="E54" s="10">
        <v>10</v>
      </c>
      <c r="F54" s="34"/>
      <c r="G54" s="13">
        <f>IF(F54:F59&gt;0,PRODUCT(D54,F54),0)</f>
        <v>0</v>
      </c>
      <c r="H54" s="32"/>
    </row>
    <row r="55" spans="1:8" ht="50.1" customHeight="1" thickBot="1">
      <c r="A55" s="8">
        <v>41</v>
      </c>
      <c r="B55" s="9" t="s">
        <v>68</v>
      </c>
      <c r="C55" s="10" t="s">
        <v>9</v>
      </c>
      <c r="D55" s="10">
        <v>1</v>
      </c>
      <c r="E55" s="10">
        <v>10</v>
      </c>
      <c r="F55" s="34"/>
      <c r="G55" s="13">
        <f t="shared" ref="G55:G59" si="5">IF(F55:F60&gt;0,PRODUCT(D55,F55),0)</f>
        <v>0</v>
      </c>
      <c r="H55" s="32"/>
    </row>
    <row r="56" spans="1:8" ht="50.1" customHeight="1" thickBot="1">
      <c r="A56" s="8">
        <v>42</v>
      </c>
      <c r="B56" s="9" t="s">
        <v>69</v>
      </c>
      <c r="C56" s="10" t="s">
        <v>27</v>
      </c>
      <c r="D56" s="10">
        <v>0.75</v>
      </c>
      <c r="E56" s="10">
        <v>10</v>
      </c>
      <c r="F56" s="34"/>
      <c r="G56" s="13">
        <f t="shared" si="5"/>
        <v>0</v>
      </c>
      <c r="H56" s="32"/>
    </row>
    <row r="57" spans="1:8" ht="50.1" customHeight="1" thickBot="1">
      <c r="A57" s="8">
        <v>43</v>
      </c>
      <c r="B57" s="9" t="s">
        <v>70</v>
      </c>
      <c r="C57" s="10" t="s">
        <v>27</v>
      </c>
      <c r="D57" s="10">
        <v>0.75</v>
      </c>
      <c r="E57" s="10">
        <v>10</v>
      </c>
      <c r="F57" s="34"/>
      <c r="G57" s="13">
        <f t="shared" si="5"/>
        <v>0</v>
      </c>
      <c r="H57" s="32"/>
    </row>
    <row r="58" spans="1:8" ht="50.1" customHeight="1" thickBot="1">
      <c r="A58" s="8">
        <v>44</v>
      </c>
      <c r="B58" s="9" t="s">
        <v>71</v>
      </c>
      <c r="C58" s="10" t="s">
        <v>27</v>
      </c>
      <c r="D58" s="10">
        <v>0.5</v>
      </c>
      <c r="E58" s="10">
        <v>10</v>
      </c>
      <c r="F58" s="34"/>
      <c r="G58" s="13">
        <f t="shared" si="5"/>
        <v>0</v>
      </c>
      <c r="H58" s="32"/>
    </row>
    <row r="59" spans="1:8" ht="50.1" customHeight="1" thickBot="1">
      <c r="A59" s="8">
        <v>45</v>
      </c>
      <c r="B59" s="9" t="s">
        <v>72</v>
      </c>
      <c r="C59" s="10" t="s">
        <v>27</v>
      </c>
      <c r="D59" s="10">
        <v>0.5</v>
      </c>
      <c r="E59" s="10">
        <v>10</v>
      </c>
      <c r="F59" s="34"/>
      <c r="G59" s="13">
        <f t="shared" si="5"/>
        <v>0</v>
      </c>
      <c r="H59" s="32"/>
    </row>
    <row r="60" spans="1:8" ht="50.1" customHeight="1" thickBot="1">
      <c r="A60" s="14"/>
      <c r="B60" s="15"/>
      <c r="C60" s="16"/>
      <c r="D60" s="17"/>
      <c r="E60" s="17"/>
      <c r="F60" s="18" t="s">
        <v>32</v>
      </c>
      <c r="G60" s="13">
        <f>SUM(G54,G55,G56,G57,G58,G59)</f>
        <v>0</v>
      </c>
      <c r="H60" s="32"/>
    </row>
    <row r="61" spans="1:8" ht="50.1" customHeight="1" thickBot="1">
      <c r="A61" s="4"/>
      <c r="B61" s="5" t="s">
        <v>73</v>
      </c>
      <c r="C61" s="5"/>
      <c r="D61" s="6"/>
      <c r="E61" s="6">
        <v>10</v>
      </c>
      <c r="F61" s="36"/>
      <c r="G61" s="37"/>
      <c r="H61" s="32"/>
    </row>
    <row r="62" spans="1:8" ht="50.1" customHeight="1" thickBot="1">
      <c r="A62" s="8">
        <v>46</v>
      </c>
      <c r="B62" s="9" t="s">
        <v>74</v>
      </c>
      <c r="C62" s="10" t="s">
        <v>75</v>
      </c>
      <c r="D62" s="10">
        <v>1</v>
      </c>
      <c r="E62" s="10">
        <v>10</v>
      </c>
      <c r="F62" s="34"/>
      <c r="G62" s="13">
        <f>IF(F62:F71&gt;0,PRODUCT(D62,F62),0)</f>
        <v>0</v>
      </c>
      <c r="H62" s="32"/>
    </row>
    <row r="63" spans="1:8" ht="50.1" customHeight="1" thickBot="1">
      <c r="A63" s="8">
        <v>47</v>
      </c>
      <c r="B63" s="9" t="s">
        <v>76</v>
      </c>
      <c r="C63" s="10" t="s">
        <v>75</v>
      </c>
      <c r="D63" s="10">
        <v>2</v>
      </c>
      <c r="E63" s="10">
        <v>10</v>
      </c>
      <c r="F63" s="34"/>
      <c r="G63" s="13">
        <f t="shared" ref="G63:G71" si="6">IF(F63:F72&gt;0,PRODUCT(D63,F63),0)</f>
        <v>0</v>
      </c>
      <c r="H63" s="32"/>
    </row>
    <row r="64" spans="1:8" ht="50.1" customHeight="1" thickBot="1">
      <c r="A64" s="8">
        <v>48</v>
      </c>
      <c r="B64" s="9" t="s">
        <v>77</v>
      </c>
      <c r="C64" s="10" t="s">
        <v>75</v>
      </c>
      <c r="D64" s="10">
        <v>2</v>
      </c>
      <c r="E64" s="10">
        <v>10</v>
      </c>
      <c r="F64" s="34"/>
      <c r="G64" s="13">
        <f t="shared" si="6"/>
        <v>0</v>
      </c>
      <c r="H64" s="32"/>
    </row>
    <row r="65" spans="1:8" ht="50.1" customHeight="1" thickBot="1">
      <c r="A65" s="8">
        <v>49</v>
      </c>
      <c r="B65" s="9" t="s">
        <v>78</v>
      </c>
      <c r="C65" s="10" t="s">
        <v>75</v>
      </c>
      <c r="D65" s="10">
        <v>2</v>
      </c>
      <c r="E65" s="10">
        <v>10</v>
      </c>
      <c r="F65" s="34"/>
      <c r="G65" s="13">
        <f t="shared" si="6"/>
        <v>0</v>
      </c>
      <c r="H65" s="32"/>
    </row>
    <row r="66" spans="1:8" ht="50.1" customHeight="1" thickBot="1">
      <c r="A66" s="8">
        <v>50</v>
      </c>
      <c r="B66" s="9" t="s">
        <v>79</v>
      </c>
      <c r="C66" s="10" t="s">
        <v>75</v>
      </c>
      <c r="D66" s="10">
        <v>2</v>
      </c>
      <c r="E66" s="10">
        <v>10</v>
      </c>
      <c r="F66" s="34"/>
      <c r="G66" s="13">
        <f t="shared" si="6"/>
        <v>0</v>
      </c>
      <c r="H66" s="32"/>
    </row>
    <row r="67" spans="1:8" ht="50.1" customHeight="1" thickBot="1">
      <c r="A67" s="8">
        <v>51</v>
      </c>
      <c r="B67" s="9" t="s">
        <v>80</v>
      </c>
      <c r="C67" s="10" t="s">
        <v>75</v>
      </c>
      <c r="D67" s="10">
        <v>0.5</v>
      </c>
      <c r="E67" s="10">
        <v>10</v>
      </c>
      <c r="F67" s="34"/>
      <c r="G67" s="13">
        <f t="shared" si="6"/>
        <v>0</v>
      </c>
      <c r="H67" s="32"/>
    </row>
    <row r="68" spans="1:8" ht="50.1" customHeight="1" thickBot="1">
      <c r="A68" s="8">
        <v>52</v>
      </c>
      <c r="B68" s="9" t="s">
        <v>81</v>
      </c>
      <c r="C68" s="10" t="s">
        <v>82</v>
      </c>
      <c r="D68" s="10">
        <v>0.5</v>
      </c>
      <c r="E68" s="10">
        <v>10</v>
      </c>
      <c r="F68" s="34"/>
      <c r="G68" s="13">
        <f t="shared" si="6"/>
        <v>0</v>
      </c>
      <c r="H68" s="32"/>
    </row>
    <row r="69" spans="1:8" ht="50.1" customHeight="1" thickBot="1">
      <c r="A69" s="8">
        <v>53</v>
      </c>
      <c r="B69" s="9" t="s">
        <v>83</v>
      </c>
      <c r="C69" s="10" t="s">
        <v>84</v>
      </c>
      <c r="D69" s="10">
        <v>1</v>
      </c>
      <c r="E69" s="10">
        <v>10</v>
      </c>
      <c r="F69" s="34"/>
      <c r="G69" s="13">
        <f t="shared" si="6"/>
        <v>0</v>
      </c>
      <c r="H69" s="32"/>
    </row>
    <row r="70" spans="1:8" ht="50.1" customHeight="1" thickBot="1">
      <c r="A70" s="8">
        <v>54</v>
      </c>
      <c r="B70" s="9" t="s">
        <v>85</v>
      </c>
      <c r="C70" s="10" t="s">
        <v>84</v>
      </c>
      <c r="D70" s="10">
        <v>0.75</v>
      </c>
      <c r="E70" s="10">
        <v>10</v>
      </c>
      <c r="F70" s="34"/>
      <c r="G70" s="13">
        <f t="shared" si="6"/>
        <v>0</v>
      </c>
      <c r="H70" s="32"/>
    </row>
    <row r="71" spans="1:8" ht="50.1" customHeight="1" thickBot="1">
      <c r="A71" s="8">
        <v>55</v>
      </c>
      <c r="B71" s="9" t="s">
        <v>86</v>
      </c>
      <c r="C71" s="10" t="s">
        <v>87</v>
      </c>
      <c r="D71" s="10">
        <v>0.75</v>
      </c>
      <c r="E71" s="10" t="s">
        <v>88</v>
      </c>
      <c r="F71" s="34"/>
      <c r="G71" s="13">
        <f t="shared" si="6"/>
        <v>0</v>
      </c>
      <c r="H71" s="32"/>
    </row>
    <row r="72" spans="1:8" ht="50.1" customHeight="1" thickBot="1">
      <c r="A72" s="14"/>
      <c r="B72" s="15"/>
      <c r="C72" s="16"/>
      <c r="D72" s="17"/>
      <c r="E72" s="17"/>
      <c r="F72" s="18" t="s">
        <v>32</v>
      </c>
      <c r="G72" s="13">
        <f>SUM(G62,G63,G64,G65,G66,G67,G68,G69,G70,G71)</f>
        <v>0</v>
      </c>
      <c r="H72" s="32"/>
    </row>
    <row r="73" spans="1:8" ht="50.1" customHeight="1" thickBot="1">
      <c r="A73" s="4"/>
      <c r="B73" s="5" t="s">
        <v>89</v>
      </c>
      <c r="C73" s="5"/>
      <c r="D73" s="6"/>
      <c r="E73" s="6">
        <v>5</v>
      </c>
      <c r="F73" s="36"/>
      <c r="G73" s="37"/>
      <c r="H73" s="32"/>
    </row>
    <row r="74" spans="1:8" ht="50.1" customHeight="1" thickBot="1">
      <c r="A74" s="20">
        <v>56</v>
      </c>
      <c r="B74" s="21" t="s">
        <v>90</v>
      </c>
      <c r="C74" s="22" t="s">
        <v>91</v>
      </c>
      <c r="D74" s="22">
        <v>2</v>
      </c>
      <c r="E74" s="22">
        <v>5</v>
      </c>
      <c r="F74" s="38"/>
      <c r="G74" s="89">
        <f>IF(F74:F75&gt;0,PRODUCT(D74,F74),0)</f>
        <v>0</v>
      </c>
      <c r="H74" s="32"/>
    </row>
    <row r="75" spans="1:8" ht="50.1" customHeight="1" thickBot="1">
      <c r="A75" s="23">
        <v>57</v>
      </c>
      <c r="B75" s="24" t="s">
        <v>92</v>
      </c>
      <c r="C75" s="25" t="s">
        <v>91</v>
      </c>
      <c r="D75" s="25">
        <v>3</v>
      </c>
      <c r="E75" s="25">
        <v>5</v>
      </c>
      <c r="F75" s="39"/>
      <c r="G75" s="90">
        <f>IF(F75:F76&gt;0,PRODUCT(D75,F75),0)</f>
        <v>0</v>
      </c>
      <c r="H75" s="32"/>
    </row>
    <row r="76" spans="1:8" ht="50.1" customHeight="1" thickBot="1">
      <c r="A76" s="27"/>
      <c r="B76" s="28"/>
      <c r="C76" s="29"/>
      <c r="D76" s="17"/>
      <c r="E76" s="18"/>
      <c r="F76" s="18" t="s">
        <v>32</v>
      </c>
      <c r="G76" s="30">
        <f>SUM(G74,G75)</f>
        <v>0</v>
      </c>
      <c r="H76" s="32"/>
    </row>
    <row r="77" spans="1:8" ht="50.1" customHeight="1" thickBot="1">
      <c r="A77" s="14"/>
      <c r="B77" s="15"/>
      <c r="C77" s="16"/>
      <c r="D77" s="10" t="s">
        <v>93</v>
      </c>
      <c r="E77" s="10"/>
      <c r="F77" s="10" t="s">
        <v>94</v>
      </c>
      <c r="G77" s="13">
        <f>SUM(G21,G26,G35,G44,G52,G60,G72,G76)</f>
        <v>0</v>
      </c>
      <c r="H77" s="32"/>
    </row>
    <row r="78" spans="1:8" ht="50.1" customHeight="1">
      <c r="F78" s="32"/>
      <c r="G78" s="32"/>
      <c r="H78" s="32"/>
    </row>
    <row r="79" spans="1:8" ht="50.1" customHeight="1" thickBot="1">
      <c r="A79" s="1"/>
      <c r="B79" s="32"/>
      <c r="C79" s="32"/>
      <c r="D79" s="32"/>
      <c r="E79" s="32"/>
      <c r="F79" s="32"/>
      <c r="G79" s="32"/>
      <c r="H79" s="32"/>
    </row>
    <row r="80" spans="1:8" ht="50.1" customHeight="1" thickBot="1">
      <c r="A80" s="72"/>
      <c r="B80" s="73"/>
      <c r="C80" s="70" t="s">
        <v>1</v>
      </c>
      <c r="D80" s="76" t="s">
        <v>2</v>
      </c>
      <c r="E80" s="73"/>
      <c r="F80" s="70" t="s">
        <v>96</v>
      </c>
      <c r="G80" s="70" t="s">
        <v>97</v>
      </c>
      <c r="H80" s="32"/>
    </row>
    <row r="81" spans="1:8" ht="50.1" customHeight="1" thickBot="1">
      <c r="A81" s="74" t="s">
        <v>95</v>
      </c>
      <c r="B81" s="75"/>
      <c r="C81" s="71"/>
      <c r="D81" s="40" t="s">
        <v>5</v>
      </c>
      <c r="E81" s="3" t="s">
        <v>6</v>
      </c>
      <c r="F81" s="71"/>
      <c r="G81" s="71"/>
      <c r="H81" s="32"/>
    </row>
    <row r="82" spans="1:8" ht="50.1" customHeight="1" thickBot="1">
      <c r="A82" s="4"/>
      <c r="B82" s="6" t="s">
        <v>98</v>
      </c>
      <c r="C82" s="6"/>
      <c r="D82" s="6"/>
      <c r="E82" s="6">
        <v>10</v>
      </c>
      <c r="F82" s="36"/>
      <c r="G82" s="37"/>
      <c r="H82" s="32"/>
    </row>
    <row r="83" spans="1:8" ht="50.1" customHeight="1" thickBot="1">
      <c r="A83" s="8">
        <v>1</v>
      </c>
      <c r="B83" s="10" t="s">
        <v>99</v>
      </c>
      <c r="C83" s="10" t="s">
        <v>100</v>
      </c>
      <c r="D83" s="10">
        <v>0.75</v>
      </c>
      <c r="E83" s="10">
        <v>10</v>
      </c>
      <c r="F83" s="34"/>
      <c r="G83" s="13">
        <f>IF(F83:F89&gt;0,PRODUCT(D83,F83,),0)</f>
        <v>0</v>
      </c>
      <c r="H83" s="32"/>
    </row>
    <row r="84" spans="1:8" ht="50.1" customHeight="1" thickBot="1">
      <c r="A84" s="8">
        <v>2</v>
      </c>
      <c r="B84" s="10" t="s">
        <v>101</v>
      </c>
      <c r="C84" s="10" t="s">
        <v>100</v>
      </c>
      <c r="D84" s="10">
        <v>1</v>
      </c>
      <c r="E84" s="10">
        <v>10</v>
      </c>
      <c r="F84" s="34"/>
      <c r="G84" s="13">
        <f t="shared" ref="G84:G89" si="7">IF(F84:F90&gt;0,PRODUCT(D84,F84,),0)</f>
        <v>0</v>
      </c>
      <c r="H84" s="32"/>
    </row>
    <row r="85" spans="1:8" ht="50.1" customHeight="1" thickBot="1">
      <c r="A85" s="8">
        <v>3</v>
      </c>
      <c r="B85" s="10" t="s">
        <v>102</v>
      </c>
      <c r="C85" s="10" t="s">
        <v>100</v>
      </c>
      <c r="D85" s="10">
        <v>1.25</v>
      </c>
      <c r="E85" s="10">
        <v>10</v>
      </c>
      <c r="F85" s="34"/>
      <c r="G85" s="13">
        <f t="shared" si="7"/>
        <v>0</v>
      </c>
      <c r="H85" s="32"/>
    </row>
    <row r="86" spans="1:8" ht="50.1" customHeight="1" thickBot="1">
      <c r="A86" s="8">
        <v>4</v>
      </c>
      <c r="B86" s="10" t="s">
        <v>103</v>
      </c>
      <c r="C86" s="10" t="s">
        <v>100</v>
      </c>
      <c r="D86" s="10">
        <v>1</v>
      </c>
      <c r="E86" s="10">
        <v>10</v>
      </c>
      <c r="F86" s="88"/>
      <c r="G86" s="13">
        <f t="shared" si="7"/>
        <v>0</v>
      </c>
      <c r="H86" s="32"/>
    </row>
    <row r="87" spans="1:8" ht="50.1" customHeight="1" thickBot="1">
      <c r="A87" s="8">
        <v>5</v>
      </c>
      <c r="B87" s="10" t="s">
        <v>104</v>
      </c>
      <c r="C87" s="10" t="s">
        <v>100</v>
      </c>
      <c r="D87" s="10">
        <v>1</v>
      </c>
      <c r="E87" s="10">
        <v>10</v>
      </c>
      <c r="F87" s="34"/>
      <c r="G87" s="13">
        <f t="shared" si="7"/>
        <v>0</v>
      </c>
      <c r="H87" s="32"/>
    </row>
    <row r="88" spans="1:8" ht="50.1" customHeight="1" thickBot="1">
      <c r="A88" s="8">
        <v>6</v>
      </c>
      <c r="B88" s="10" t="s">
        <v>105</v>
      </c>
      <c r="C88" s="10" t="s">
        <v>100</v>
      </c>
      <c r="D88" s="10">
        <v>1</v>
      </c>
      <c r="E88" s="10">
        <v>10</v>
      </c>
      <c r="F88" s="34"/>
      <c r="G88" s="13">
        <f t="shared" si="7"/>
        <v>0</v>
      </c>
      <c r="H88" s="32"/>
    </row>
    <row r="89" spans="1:8" ht="50.1" customHeight="1" thickBot="1">
      <c r="A89" s="8">
        <v>7</v>
      </c>
      <c r="B89" s="10" t="s">
        <v>106</v>
      </c>
      <c r="C89" s="10" t="s">
        <v>27</v>
      </c>
      <c r="D89" s="10">
        <v>0.25</v>
      </c>
      <c r="E89" s="10">
        <v>10</v>
      </c>
      <c r="F89" s="34"/>
      <c r="G89" s="13">
        <f t="shared" si="7"/>
        <v>0</v>
      </c>
      <c r="H89" s="32"/>
    </row>
    <row r="90" spans="1:8" ht="50.1" customHeight="1" thickBot="1">
      <c r="A90" s="14"/>
      <c r="B90" s="16"/>
      <c r="C90" s="16"/>
      <c r="D90" s="55"/>
      <c r="E90" s="55"/>
      <c r="F90" s="18" t="s">
        <v>32</v>
      </c>
      <c r="G90" s="13">
        <f>SUM(G83,G84,G85,G86,G87,G88,G89)</f>
        <v>0</v>
      </c>
      <c r="H90" s="32"/>
    </row>
    <row r="91" spans="1:8" ht="50.1" customHeight="1" thickBot="1">
      <c r="A91" s="4"/>
      <c r="B91" s="6" t="s">
        <v>107</v>
      </c>
      <c r="C91" s="6"/>
      <c r="D91" s="6"/>
      <c r="E91" s="6">
        <v>10</v>
      </c>
      <c r="F91" s="36"/>
      <c r="G91" s="37"/>
      <c r="H91" s="32"/>
    </row>
    <row r="92" spans="1:8" ht="50.1" customHeight="1" thickBot="1">
      <c r="A92" s="8">
        <v>8</v>
      </c>
      <c r="B92" s="10" t="s">
        <v>108</v>
      </c>
      <c r="C92" s="10" t="s">
        <v>109</v>
      </c>
      <c r="D92" s="10">
        <v>2.5</v>
      </c>
      <c r="E92" s="10">
        <v>10</v>
      </c>
      <c r="F92" s="34"/>
      <c r="G92" s="13">
        <f>IF(F92:F93&gt;0,PRODUCT(D92,F92),0)</f>
        <v>0</v>
      </c>
      <c r="H92" s="32"/>
    </row>
    <row r="93" spans="1:8" ht="50.1" customHeight="1" thickBot="1">
      <c r="A93" s="8">
        <v>9</v>
      </c>
      <c r="B93" s="10" t="s">
        <v>110</v>
      </c>
      <c r="C93" s="10" t="s">
        <v>111</v>
      </c>
      <c r="D93" s="10">
        <v>1</v>
      </c>
      <c r="E93" s="10">
        <v>10</v>
      </c>
      <c r="F93" s="34"/>
      <c r="G93" s="13">
        <f>IF(F93:F94&gt;0,PRODUCT(D93,F93),0)</f>
        <v>0</v>
      </c>
      <c r="H93" s="32"/>
    </row>
    <row r="94" spans="1:8" ht="50.1" customHeight="1" thickBot="1">
      <c r="A94" s="14"/>
      <c r="B94" s="16"/>
      <c r="C94" s="16"/>
      <c r="D94" s="55"/>
      <c r="E94" s="18"/>
      <c r="F94" s="18" t="s">
        <v>32</v>
      </c>
      <c r="G94" s="13">
        <f>SUM(G92,G93)</f>
        <v>0</v>
      </c>
      <c r="H94" s="32"/>
    </row>
    <row r="95" spans="1:8" ht="50.1" customHeight="1" thickBot="1">
      <c r="A95" s="4"/>
      <c r="B95" s="6" t="s">
        <v>112</v>
      </c>
      <c r="C95" s="6"/>
      <c r="D95" s="6"/>
      <c r="E95" s="6">
        <v>15</v>
      </c>
      <c r="F95" s="36"/>
      <c r="G95" s="37"/>
      <c r="H95" s="32"/>
    </row>
    <row r="96" spans="1:8" ht="50.1" customHeight="1" thickBot="1">
      <c r="A96" s="11">
        <v>10</v>
      </c>
      <c r="B96" s="13" t="s">
        <v>113</v>
      </c>
      <c r="C96" s="13" t="s">
        <v>114</v>
      </c>
      <c r="D96" s="13">
        <v>0.01</v>
      </c>
      <c r="E96" s="13">
        <v>15</v>
      </c>
      <c r="F96" s="31"/>
      <c r="G96" s="13">
        <f>IF(F96:F98&gt;0,PRODUCT(D96,F96),0)</f>
        <v>0</v>
      </c>
      <c r="H96" s="32"/>
    </row>
    <row r="97" spans="1:8" ht="50.1" customHeight="1" thickBot="1">
      <c r="A97" s="11">
        <v>11</v>
      </c>
      <c r="B97" s="13" t="s">
        <v>115</v>
      </c>
      <c r="C97" s="13" t="s">
        <v>114</v>
      </c>
      <c r="D97" s="13">
        <v>5.0000000000000001E-3</v>
      </c>
      <c r="E97" s="13">
        <v>15</v>
      </c>
      <c r="F97" s="31"/>
      <c r="G97" s="13">
        <f t="shared" ref="G97:G98" si="8">IF(F97:F99&gt;0,PRODUCT(D97,F97),0)</f>
        <v>0</v>
      </c>
      <c r="H97" s="32"/>
    </row>
    <row r="98" spans="1:8" ht="50.1" customHeight="1" thickBot="1">
      <c r="A98" s="11">
        <v>12</v>
      </c>
      <c r="B98" s="13" t="s">
        <v>116</v>
      </c>
      <c r="C98" s="13" t="s">
        <v>43</v>
      </c>
      <c r="D98" s="13">
        <v>7.4999999999999997E-3</v>
      </c>
      <c r="E98" s="13">
        <v>15</v>
      </c>
      <c r="F98" s="31"/>
      <c r="G98" s="13">
        <f t="shared" si="8"/>
        <v>0</v>
      </c>
      <c r="H98" s="32"/>
    </row>
    <row r="99" spans="1:8" ht="50.1" customHeight="1" thickBot="1">
      <c r="A99" s="14"/>
      <c r="B99" s="16"/>
      <c r="C99" s="16"/>
      <c r="D99" s="55"/>
      <c r="E99" s="18"/>
      <c r="F99" s="18" t="s">
        <v>32</v>
      </c>
      <c r="G99" s="13">
        <f>SUM(G96,G97,G98)</f>
        <v>0</v>
      </c>
      <c r="H99" s="32"/>
    </row>
    <row r="100" spans="1:8" ht="50.1" customHeight="1" thickBot="1">
      <c r="A100" s="4"/>
      <c r="B100" s="6" t="s">
        <v>117</v>
      </c>
      <c r="C100" s="6"/>
      <c r="D100" s="6"/>
      <c r="E100" s="6" t="s">
        <v>118</v>
      </c>
      <c r="F100" s="36"/>
      <c r="G100" s="37"/>
      <c r="H100" s="32"/>
    </row>
    <row r="101" spans="1:8" ht="50.1" customHeight="1" thickBot="1">
      <c r="A101" s="8">
        <v>13</v>
      </c>
      <c r="B101" s="10" t="s">
        <v>119</v>
      </c>
      <c r="C101" s="10" t="s">
        <v>27</v>
      </c>
      <c r="D101" s="10">
        <v>0.75</v>
      </c>
      <c r="E101" s="10">
        <v>15</v>
      </c>
      <c r="F101" s="34"/>
      <c r="G101" s="13">
        <f>IF(F101:F109&gt;0,PRODUCT(D101,F101),0)</f>
        <v>0</v>
      </c>
      <c r="H101" s="32"/>
    </row>
    <row r="102" spans="1:8" ht="50.1" customHeight="1" thickBot="1">
      <c r="A102" s="8">
        <v>14</v>
      </c>
      <c r="B102" s="10" t="s">
        <v>120</v>
      </c>
      <c r="C102" s="10" t="s">
        <v>27</v>
      </c>
      <c r="D102" s="10">
        <v>0.5</v>
      </c>
      <c r="E102" s="10">
        <v>15</v>
      </c>
      <c r="F102" s="34"/>
      <c r="G102" s="13">
        <f t="shared" ref="G102:G109" si="9">IF(F102:F110&gt;0,PRODUCT(D102,F102),0)</f>
        <v>0</v>
      </c>
      <c r="H102" s="32"/>
    </row>
    <row r="103" spans="1:8" ht="50.1" customHeight="1" thickBot="1">
      <c r="A103" s="8">
        <v>15</v>
      </c>
      <c r="B103" s="10" t="s">
        <v>121</v>
      </c>
      <c r="C103" s="10" t="s">
        <v>27</v>
      </c>
      <c r="D103" s="10">
        <v>0.25</v>
      </c>
      <c r="E103" s="10">
        <v>15</v>
      </c>
      <c r="F103" s="34"/>
      <c r="G103" s="13">
        <f t="shared" si="9"/>
        <v>0</v>
      </c>
      <c r="H103" s="32"/>
    </row>
    <row r="104" spans="1:8" ht="50.1" customHeight="1" thickBot="1">
      <c r="A104" s="8">
        <v>16</v>
      </c>
      <c r="B104" s="10" t="s">
        <v>122</v>
      </c>
      <c r="C104" s="10" t="s">
        <v>27</v>
      </c>
      <c r="D104" s="10">
        <v>0.5</v>
      </c>
      <c r="E104" s="10">
        <v>15</v>
      </c>
      <c r="F104" s="34"/>
      <c r="G104" s="13">
        <f t="shared" si="9"/>
        <v>0</v>
      </c>
      <c r="H104" s="32"/>
    </row>
    <row r="105" spans="1:8" ht="50.1" customHeight="1" thickBot="1">
      <c r="A105" s="8">
        <v>17</v>
      </c>
      <c r="B105" s="10" t="s">
        <v>123</v>
      </c>
      <c r="C105" s="10" t="s">
        <v>27</v>
      </c>
      <c r="D105" s="10">
        <v>0.75</v>
      </c>
      <c r="E105" s="10">
        <v>15</v>
      </c>
      <c r="F105" s="34"/>
      <c r="G105" s="13">
        <f t="shared" si="9"/>
        <v>0</v>
      </c>
      <c r="H105" s="32"/>
    </row>
    <row r="106" spans="1:8" ht="50.1" customHeight="1" thickBot="1">
      <c r="A106" s="41">
        <v>18</v>
      </c>
      <c r="B106" s="53" t="s">
        <v>124</v>
      </c>
      <c r="C106" s="42" t="s">
        <v>125</v>
      </c>
      <c r="D106" s="42">
        <v>3</v>
      </c>
      <c r="E106" s="42">
        <v>15</v>
      </c>
      <c r="F106" s="56"/>
      <c r="G106" s="13">
        <f t="shared" si="9"/>
        <v>0</v>
      </c>
      <c r="H106" s="32"/>
    </row>
    <row r="107" spans="1:8" ht="50.1" customHeight="1" thickBot="1">
      <c r="A107" s="8">
        <v>19</v>
      </c>
      <c r="B107" s="54" t="s">
        <v>126</v>
      </c>
      <c r="C107" s="10" t="s">
        <v>125</v>
      </c>
      <c r="D107" s="10">
        <v>2.5</v>
      </c>
      <c r="E107" s="10">
        <v>15</v>
      </c>
      <c r="F107" s="34"/>
      <c r="G107" s="13">
        <f t="shared" si="9"/>
        <v>0</v>
      </c>
      <c r="H107" s="32"/>
    </row>
    <row r="108" spans="1:8" ht="50.1" customHeight="1" thickBot="1">
      <c r="A108" s="8">
        <v>20</v>
      </c>
      <c r="B108" s="10" t="s">
        <v>127</v>
      </c>
      <c r="C108" s="10" t="s">
        <v>27</v>
      </c>
      <c r="D108" s="10">
        <v>0.75</v>
      </c>
      <c r="E108" s="10">
        <v>15</v>
      </c>
      <c r="F108" s="34"/>
      <c r="G108" s="13">
        <f t="shared" si="9"/>
        <v>0</v>
      </c>
      <c r="H108" s="32"/>
    </row>
    <row r="109" spans="1:8" ht="50.1" customHeight="1" thickBot="1">
      <c r="A109" s="8">
        <v>21</v>
      </c>
      <c r="B109" s="10" t="s">
        <v>128</v>
      </c>
      <c r="C109" s="10" t="s">
        <v>9</v>
      </c>
      <c r="D109" s="10">
        <v>0.25</v>
      </c>
      <c r="E109" s="10">
        <v>15</v>
      </c>
      <c r="F109" s="34"/>
      <c r="G109" s="13">
        <f t="shared" si="9"/>
        <v>0</v>
      </c>
      <c r="H109" s="32"/>
    </row>
    <row r="110" spans="1:8" ht="50.1" customHeight="1" thickBot="1">
      <c r="A110" s="14"/>
      <c r="B110" s="16"/>
      <c r="C110" s="16"/>
      <c r="D110" s="55"/>
      <c r="E110" s="55"/>
      <c r="F110" s="18" t="s">
        <v>32</v>
      </c>
      <c r="G110" s="13">
        <f>SUM(G101,G102,G103,G104,G105,G106,G107,G108,G109)</f>
        <v>0</v>
      </c>
      <c r="H110" s="32"/>
    </row>
    <row r="111" spans="1:8" ht="50.1" customHeight="1" thickBot="1">
      <c r="A111" s="43"/>
      <c r="B111" s="6" t="s">
        <v>129</v>
      </c>
      <c r="C111" s="6"/>
      <c r="D111" s="6"/>
      <c r="E111" s="6">
        <v>15</v>
      </c>
      <c r="F111" s="36"/>
      <c r="G111" s="37"/>
      <c r="H111" s="32"/>
    </row>
    <row r="112" spans="1:8" ht="50.1" customHeight="1" thickBot="1">
      <c r="A112" s="8">
        <v>22</v>
      </c>
      <c r="B112" s="10" t="s">
        <v>130</v>
      </c>
      <c r="C112" s="10" t="s">
        <v>27</v>
      </c>
      <c r="D112" s="10">
        <v>0.5</v>
      </c>
      <c r="E112" s="10">
        <v>15</v>
      </c>
      <c r="F112" s="34"/>
      <c r="G112" s="13">
        <f>IF(F112:F119&gt;0,PRODUCT(D112,F112),0)</f>
        <v>0</v>
      </c>
      <c r="H112" s="32"/>
    </row>
    <row r="113" spans="1:8" ht="50.1" customHeight="1" thickBot="1">
      <c r="A113" s="8">
        <v>23</v>
      </c>
      <c r="B113" s="10" t="s">
        <v>131</v>
      </c>
      <c r="C113" s="10" t="s">
        <v>132</v>
      </c>
      <c r="D113" s="10">
        <v>0.25</v>
      </c>
      <c r="E113" s="10">
        <v>15</v>
      </c>
      <c r="F113" s="34"/>
      <c r="G113" s="13">
        <f t="shared" ref="G113:G119" si="10">IF(F113:F120&gt;0,PRODUCT(D113,F113),0)</f>
        <v>0</v>
      </c>
      <c r="H113" s="32"/>
    </row>
    <row r="114" spans="1:8" ht="50.1" customHeight="1" thickBot="1">
      <c r="A114" s="8">
        <v>24</v>
      </c>
      <c r="B114" s="10" t="s">
        <v>133</v>
      </c>
      <c r="C114" s="10" t="s">
        <v>132</v>
      </c>
      <c r="D114" s="10">
        <v>1</v>
      </c>
      <c r="E114" s="10">
        <v>15</v>
      </c>
      <c r="F114" s="34"/>
      <c r="G114" s="13">
        <f t="shared" si="10"/>
        <v>0</v>
      </c>
      <c r="H114" s="32"/>
    </row>
    <row r="115" spans="1:8" ht="50.1" customHeight="1" thickBot="1">
      <c r="A115" s="8">
        <v>25</v>
      </c>
      <c r="B115" s="10" t="s">
        <v>134</v>
      </c>
      <c r="C115" s="10" t="s">
        <v>18</v>
      </c>
      <c r="D115" s="10">
        <v>1</v>
      </c>
      <c r="E115" s="10">
        <v>15</v>
      </c>
      <c r="F115" s="34"/>
      <c r="G115" s="13">
        <f t="shared" si="10"/>
        <v>0</v>
      </c>
      <c r="H115" s="32"/>
    </row>
    <row r="116" spans="1:8" ht="50.1" customHeight="1" thickBot="1">
      <c r="A116" s="8">
        <v>26</v>
      </c>
      <c r="B116" s="10" t="s">
        <v>135</v>
      </c>
      <c r="C116" s="10" t="s">
        <v>40</v>
      </c>
      <c r="D116" s="10">
        <v>0.1</v>
      </c>
      <c r="E116" s="10">
        <v>15</v>
      </c>
      <c r="F116" s="34"/>
      <c r="G116" s="13">
        <f t="shared" si="10"/>
        <v>0</v>
      </c>
      <c r="H116" s="32"/>
    </row>
    <row r="117" spans="1:8" ht="50.1" customHeight="1" thickBot="1">
      <c r="A117" s="8">
        <v>27</v>
      </c>
      <c r="B117" s="10" t="s">
        <v>136</v>
      </c>
      <c r="C117" s="10" t="s">
        <v>21</v>
      </c>
      <c r="D117" s="10">
        <v>3</v>
      </c>
      <c r="E117" s="10">
        <v>15</v>
      </c>
      <c r="F117" s="34"/>
      <c r="G117" s="13">
        <f t="shared" si="10"/>
        <v>0</v>
      </c>
      <c r="H117" s="32"/>
    </row>
    <row r="118" spans="1:8" ht="50.1" customHeight="1" thickBot="1">
      <c r="A118" s="8">
        <v>28</v>
      </c>
      <c r="B118" s="10" t="s">
        <v>137</v>
      </c>
      <c r="C118" s="10" t="s">
        <v>138</v>
      </c>
      <c r="D118" s="10">
        <v>2</v>
      </c>
      <c r="E118" s="10">
        <v>15</v>
      </c>
      <c r="F118" s="34"/>
      <c r="G118" s="13">
        <f t="shared" si="10"/>
        <v>0</v>
      </c>
      <c r="H118" s="32"/>
    </row>
    <row r="119" spans="1:8" ht="50.1" customHeight="1" thickBot="1">
      <c r="A119" s="8">
        <v>29</v>
      </c>
      <c r="B119" s="10" t="s">
        <v>139</v>
      </c>
      <c r="C119" s="10" t="s">
        <v>9</v>
      </c>
      <c r="D119" s="10">
        <v>0.75</v>
      </c>
      <c r="E119" s="10">
        <v>15</v>
      </c>
      <c r="F119" s="34"/>
      <c r="G119" s="13">
        <f t="shared" si="10"/>
        <v>0</v>
      </c>
      <c r="H119" s="32"/>
    </row>
    <row r="120" spans="1:8" ht="50.1" customHeight="1" thickBot="1">
      <c r="A120" s="14"/>
      <c r="B120" s="16"/>
      <c r="C120" s="16"/>
      <c r="D120" s="55"/>
      <c r="E120" s="18"/>
      <c r="F120" s="18" t="s">
        <v>32</v>
      </c>
      <c r="G120" s="13">
        <f>SUM(G112,G113,G114,G115,G116,G117,G118,G119)</f>
        <v>0</v>
      </c>
      <c r="H120" s="32"/>
    </row>
    <row r="121" spans="1:8" ht="50.1" customHeight="1" thickBot="1">
      <c r="A121" s="4"/>
      <c r="B121" s="6" t="s">
        <v>140</v>
      </c>
      <c r="C121" s="6"/>
      <c r="D121" s="6"/>
      <c r="E121" s="6">
        <v>25</v>
      </c>
      <c r="F121" s="36"/>
      <c r="G121" s="37"/>
      <c r="H121" s="32"/>
    </row>
    <row r="122" spans="1:8" ht="50.1" customHeight="1" thickBot="1">
      <c r="A122" s="8">
        <v>30</v>
      </c>
      <c r="B122" s="10" t="s">
        <v>141</v>
      </c>
      <c r="C122" s="10" t="s">
        <v>29</v>
      </c>
      <c r="D122" s="10">
        <v>4</v>
      </c>
      <c r="E122" s="10">
        <v>25</v>
      </c>
      <c r="F122" s="34"/>
      <c r="G122" s="13">
        <f>IF(F122:F126&gt;0,PRODUCT(D122,F122),0)</f>
        <v>0</v>
      </c>
      <c r="H122" s="32"/>
    </row>
    <row r="123" spans="1:8" ht="50.1" customHeight="1" thickBot="1">
      <c r="A123" s="8">
        <v>31</v>
      </c>
      <c r="B123" s="10" t="s">
        <v>142</v>
      </c>
      <c r="C123" s="10" t="s">
        <v>29</v>
      </c>
      <c r="D123" s="10">
        <v>3</v>
      </c>
      <c r="E123" s="10">
        <v>25</v>
      </c>
      <c r="F123" s="34"/>
      <c r="G123" s="13">
        <f t="shared" ref="G123:G126" si="11">IF(F123:F127&gt;0,PRODUCT(D123,F123),0)</f>
        <v>0</v>
      </c>
      <c r="H123" s="32"/>
    </row>
    <row r="124" spans="1:8" ht="50.1" customHeight="1" thickBot="1">
      <c r="A124" s="8">
        <v>32</v>
      </c>
      <c r="B124" s="10" t="s">
        <v>143</v>
      </c>
      <c r="C124" s="10" t="s">
        <v>29</v>
      </c>
      <c r="D124" s="10">
        <v>2</v>
      </c>
      <c r="E124" s="10">
        <v>25</v>
      </c>
      <c r="F124" s="34"/>
      <c r="G124" s="13">
        <f t="shared" si="11"/>
        <v>0</v>
      </c>
      <c r="H124" s="32"/>
    </row>
    <row r="125" spans="1:8" ht="50.1" customHeight="1" thickBot="1">
      <c r="A125" s="8">
        <v>33</v>
      </c>
      <c r="B125" s="10" t="s">
        <v>144</v>
      </c>
      <c r="C125" s="10" t="s">
        <v>29</v>
      </c>
      <c r="D125" s="10">
        <v>2</v>
      </c>
      <c r="E125" s="10">
        <v>25</v>
      </c>
      <c r="F125" s="34"/>
      <c r="G125" s="13">
        <f t="shared" si="11"/>
        <v>0</v>
      </c>
      <c r="H125" s="32"/>
    </row>
    <row r="126" spans="1:8" ht="50.1" customHeight="1" thickBot="1">
      <c r="A126" s="8">
        <v>34</v>
      </c>
      <c r="B126" s="10" t="s">
        <v>145</v>
      </c>
      <c r="C126" s="10" t="s">
        <v>29</v>
      </c>
      <c r="D126" s="10">
        <v>2</v>
      </c>
      <c r="E126" s="10">
        <v>25</v>
      </c>
      <c r="F126" s="34"/>
      <c r="G126" s="13">
        <f t="shared" si="11"/>
        <v>0</v>
      </c>
      <c r="H126" s="32"/>
    </row>
    <row r="127" spans="1:8" ht="50.1" customHeight="1" thickBot="1">
      <c r="A127" s="14"/>
      <c r="B127" s="16"/>
      <c r="C127" s="16"/>
      <c r="D127" s="55"/>
      <c r="E127" s="18"/>
      <c r="F127" s="18" t="s">
        <v>32</v>
      </c>
      <c r="G127" s="13">
        <f>SUM(G122,G123,G124,G125,G126)</f>
        <v>0</v>
      </c>
      <c r="H127" s="32"/>
    </row>
    <row r="128" spans="1:8" ht="50.1" customHeight="1" thickBot="1">
      <c r="A128" s="4"/>
      <c r="B128" s="6" t="s">
        <v>146</v>
      </c>
      <c r="C128" s="6"/>
      <c r="D128" s="6"/>
      <c r="E128" s="6">
        <v>10</v>
      </c>
      <c r="F128" s="36"/>
      <c r="G128" s="37"/>
      <c r="H128" s="32"/>
    </row>
    <row r="129" spans="1:8" ht="50.1" customHeight="1" thickBot="1">
      <c r="A129" s="11">
        <v>35</v>
      </c>
      <c r="B129" s="13" t="s">
        <v>147</v>
      </c>
      <c r="C129" s="13" t="s">
        <v>148</v>
      </c>
      <c r="D129" s="13">
        <v>1</v>
      </c>
      <c r="E129" s="13">
        <v>10</v>
      </c>
      <c r="F129" s="31"/>
      <c r="G129" s="13">
        <f>IF(F129:F131&gt;0,PRODUCT(D129,F129),0)</f>
        <v>0</v>
      </c>
      <c r="H129" s="32"/>
    </row>
    <row r="130" spans="1:8" ht="50.1" customHeight="1" thickBot="1">
      <c r="A130" s="44">
        <v>36</v>
      </c>
      <c r="B130" s="45" t="s">
        <v>149</v>
      </c>
      <c r="C130" s="45" t="s">
        <v>150</v>
      </c>
      <c r="D130" s="45">
        <v>3</v>
      </c>
      <c r="E130" s="45">
        <v>10</v>
      </c>
      <c r="F130" s="57"/>
      <c r="G130" s="13">
        <f t="shared" ref="G130:G131" si="12">IF(F130:F132&gt;0,PRODUCT(D130,F130),0)</f>
        <v>0</v>
      </c>
      <c r="H130" s="32"/>
    </row>
    <row r="131" spans="1:8" ht="50.1" customHeight="1" thickBot="1">
      <c r="A131" s="23">
        <v>37</v>
      </c>
      <c r="B131" s="46" t="s">
        <v>151</v>
      </c>
      <c r="C131" s="46" t="s">
        <v>152</v>
      </c>
      <c r="D131" s="46">
        <v>5</v>
      </c>
      <c r="E131" s="46">
        <v>10</v>
      </c>
      <c r="F131" s="58"/>
      <c r="G131" s="13">
        <f t="shared" si="12"/>
        <v>0</v>
      </c>
      <c r="H131" s="32"/>
    </row>
    <row r="132" spans="1:8" ht="50.1" customHeight="1" thickBot="1">
      <c r="A132" s="27"/>
      <c r="B132" s="47"/>
      <c r="C132" s="47"/>
      <c r="D132" s="59"/>
      <c r="E132" s="59"/>
      <c r="F132" s="48" t="s">
        <v>32</v>
      </c>
      <c r="G132" s="26">
        <f>SUM(G129,G130,G131)</f>
        <v>0</v>
      </c>
      <c r="H132" s="32"/>
    </row>
    <row r="133" spans="1:8" ht="50.1" customHeight="1" thickBot="1">
      <c r="A133" s="27"/>
      <c r="B133" s="29"/>
      <c r="C133" s="29"/>
      <c r="D133" s="60"/>
      <c r="E133" s="60"/>
      <c r="F133" s="49" t="s">
        <v>94</v>
      </c>
      <c r="G133" s="30">
        <f>SUM(G90,G94,G99,G110,G120,G127,G132)</f>
        <v>0</v>
      </c>
      <c r="H133" s="32"/>
    </row>
    <row r="134" spans="1:8" ht="50.1" customHeight="1" thickBot="1">
      <c r="A134" s="32"/>
      <c r="B134" s="32"/>
      <c r="C134" s="32"/>
      <c r="D134" s="32"/>
      <c r="E134" s="32"/>
      <c r="F134" s="32"/>
      <c r="G134" s="32"/>
      <c r="H134" s="32"/>
    </row>
    <row r="135" spans="1:8" ht="16.5" customHeight="1" thickBot="1">
      <c r="A135" s="72"/>
      <c r="B135" s="73"/>
      <c r="C135" s="70" t="s">
        <v>1</v>
      </c>
      <c r="D135" s="76" t="s">
        <v>2</v>
      </c>
      <c r="E135" s="73"/>
      <c r="F135" s="70" t="s">
        <v>3</v>
      </c>
      <c r="G135" s="70" t="s">
        <v>97</v>
      </c>
      <c r="H135" s="32"/>
    </row>
    <row r="136" spans="1:8" ht="50.1" customHeight="1" thickBot="1">
      <c r="A136" s="74" t="s">
        <v>153</v>
      </c>
      <c r="B136" s="75"/>
      <c r="C136" s="71"/>
      <c r="D136" s="40" t="s">
        <v>5</v>
      </c>
      <c r="E136" s="3" t="s">
        <v>6</v>
      </c>
      <c r="F136" s="71"/>
      <c r="G136" s="71"/>
    </row>
    <row r="137" spans="1:8" ht="50.1" customHeight="1" thickBot="1">
      <c r="A137" s="4"/>
      <c r="B137" s="6" t="s">
        <v>154</v>
      </c>
      <c r="C137" s="6"/>
      <c r="D137" s="6"/>
      <c r="E137" s="6">
        <v>5</v>
      </c>
      <c r="F137" s="50"/>
      <c r="G137" s="37"/>
    </row>
    <row r="138" spans="1:8" ht="50.1" customHeight="1" thickBot="1">
      <c r="A138" s="11">
        <v>1</v>
      </c>
      <c r="B138" s="13" t="s">
        <v>155</v>
      </c>
      <c r="C138" s="13" t="s">
        <v>156</v>
      </c>
      <c r="D138" s="13">
        <v>2</v>
      </c>
      <c r="E138" s="13">
        <v>5</v>
      </c>
      <c r="F138" s="52"/>
      <c r="G138" s="37">
        <f>IF(F138:F141&gt;0,PRODUCT(D138,F138),0)</f>
        <v>0</v>
      </c>
    </row>
    <row r="139" spans="1:8" ht="50.1" customHeight="1" thickBot="1">
      <c r="A139" s="11">
        <v>2</v>
      </c>
      <c r="B139" s="13" t="s">
        <v>157</v>
      </c>
      <c r="C139" s="13" t="s">
        <v>158</v>
      </c>
      <c r="D139" s="13">
        <v>2.5</v>
      </c>
      <c r="E139" s="13">
        <v>5</v>
      </c>
      <c r="F139" s="52"/>
      <c r="G139" s="37">
        <f>IF(F139:F142&gt;0,PRODUCT(D139,F139),0)</f>
        <v>0</v>
      </c>
    </row>
    <row r="140" spans="1:8" ht="50.1" customHeight="1" thickBot="1">
      <c r="A140" s="11">
        <v>3</v>
      </c>
      <c r="B140" s="13" t="s">
        <v>159</v>
      </c>
      <c r="C140" s="13" t="s">
        <v>160</v>
      </c>
      <c r="D140" s="13">
        <v>1</v>
      </c>
      <c r="E140" s="13">
        <v>5</v>
      </c>
      <c r="F140" s="52"/>
      <c r="G140" s="37">
        <f>IF(F140:F143&gt;0,PRODUCT(D140,F140),0)</f>
        <v>0</v>
      </c>
    </row>
    <row r="141" spans="1:8" ht="50.1" customHeight="1" thickBot="1">
      <c r="A141" s="8">
        <v>4</v>
      </c>
      <c r="B141" s="10" t="s">
        <v>161</v>
      </c>
      <c r="C141" s="10" t="s">
        <v>156</v>
      </c>
      <c r="D141" s="10">
        <v>1</v>
      </c>
      <c r="E141" s="10">
        <v>5</v>
      </c>
      <c r="F141" s="51"/>
      <c r="G141" s="37">
        <f t="shared" ref="G139:G141" si="13">IF(F141:F144&gt;0,PRODUCT(D141,F141),0)</f>
        <v>0</v>
      </c>
    </row>
    <row r="142" spans="1:8" ht="50.1" customHeight="1" thickBot="1">
      <c r="A142" s="14"/>
      <c r="B142" s="16"/>
      <c r="C142" s="16"/>
      <c r="D142" s="87"/>
      <c r="E142" s="10"/>
      <c r="F142" s="10" t="s">
        <v>32</v>
      </c>
      <c r="G142" s="13">
        <f>SUM(G138,G139,G140,G141)</f>
        <v>0</v>
      </c>
    </row>
    <row r="143" spans="1:8" ht="50.1" customHeight="1" thickBot="1">
      <c r="A143" s="4"/>
      <c r="B143" s="6" t="s">
        <v>162</v>
      </c>
      <c r="C143" s="6"/>
      <c r="D143" s="6"/>
      <c r="E143" s="6">
        <v>20</v>
      </c>
      <c r="F143" s="50"/>
      <c r="G143" s="37"/>
    </row>
    <row r="144" spans="1:8" ht="50.1" customHeight="1" thickBot="1">
      <c r="A144" s="8">
        <v>5</v>
      </c>
      <c r="B144" s="10" t="s">
        <v>163</v>
      </c>
      <c r="C144" s="10" t="s">
        <v>164</v>
      </c>
      <c r="D144" s="10">
        <v>2</v>
      </c>
      <c r="E144" s="10">
        <v>20</v>
      </c>
      <c r="F144" s="51"/>
      <c r="G144" s="13">
        <f>IF(F144:F161&gt;0,PRODUCT(D144,F144),0)</f>
        <v>0</v>
      </c>
    </row>
    <row r="145" spans="1:7" ht="50.1" customHeight="1" thickBot="1">
      <c r="A145" s="8">
        <v>6</v>
      </c>
      <c r="B145" s="10" t="s">
        <v>165</v>
      </c>
      <c r="C145" s="10" t="s">
        <v>164</v>
      </c>
      <c r="D145" s="10">
        <v>2</v>
      </c>
      <c r="E145" s="10">
        <v>20</v>
      </c>
      <c r="F145" s="51"/>
      <c r="G145" s="13">
        <f t="shared" ref="G145:G161" si="14">IF(F145:F162&gt;0,PRODUCT(D145,F145),0)</f>
        <v>0</v>
      </c>
    </row>
    <row r="146" spans="1:7" ht="50.1" customHeight="1" thickBot="1">
      <c r="A146" s="8">
        <v>7</v>
      </c>
      <c r="B146" s="10" t="s">
        <v>166</v>
      </c>
      <c r="C146" s="10" t="s">
        <v>164</v>
      </c>
      <c r="D146" s="10">
        <v>2</v>
      </c>
      <c r="E146" s="10">
        <v>20</v>
      </c>
      <c r="F146" s="51"/>
      <c r="G146" s="13">
        <f t="shared" si="14"/>
        <v>0</v>
      </c>
    </row>
    <row r="147" spans="1:7" ht="50.1" customHeight="1" thickBot="1">
      <c r="A147" s="8">
        <v>8</v>
      </c>
      <c r="B147" s="10" t="s">
        <v>167</v>
      </c>
      <c r="C147" s="10" t="s">
        <v>164</v>
      </c>
      <c r="D147" s="10">
        <v>2</v>
      </c>
      <c r="E147" s="10">
        <v>20</v>
      </c>
      <c r="F147" s="51"/>
      <c r="G147" s="13">
        <f t="shared" si="14"/>
        <v>0</v>
      </c>
    </row>
    <row r="148" spans="1:7" ht="50.1" customHeight="1" thickBot="1">
      <c r="A148" s="8">
        <v>9</v>
      </c>
      <c r="B148" s="10" t="s">
        <v>168</v>
      </c>
      <c r="C148" s="10" t="s">
        <v>169</v>
      </c>
      <c r="D148" s="10">
        <v>1</v>
      </c>
      <c r="E148" s="10">
        <v>20</v>
      </c>
      <c r="F148" s="51"/>
      <c r="G148" s="13">
        <f t="shared" si="14"/>
        <v>0</v>
      </c>
    </row>
    <row r="149" spans="1:7" ht="50.1" customHeight="1" thickBot="1">
      <c r="A149" s="8">
        <v>10</v>
      </c>
      <c r="B149" s="10" t="s">
        <v>170</v>
      </c>
      <c r="C149" s="10" t="s">
        <v>171</v>
      </c>
      <c r="D149" s="10">
        <v>1.5</v>
      </c>
      <c r="E149" s="10">
        <v>20</v>
      </c>
      <c r="F149" s="51"/>
      <c r="G149" s="13">
        <f t="shared" si="14"/>
        <v>0</v>
      </c>
    </row>
    <row r="150" spans="1:7" ht="50.1" customHeight="1" thickBot="1">
      <c r="A150" s="8">
        <v>11</v>
      </c>
      <c r="B150" s="10" t="s">
        <v>172</v>
      </c>
      <c r="C150" s="10" t="s">
        <v>171</v>
      </c>
      <c r="D150" s="10">
        <v>1</v>
      </c>
      <c r="E150" s="10">
        <v>20</v>
      </c>
      <c r="F150" s="51"/>
      <c r="G150" s="13">
        <f t="shared" si="14"/>
        <v>0</v>
      </c>
    </row>
    <row r="151" spans="1:7" ht="50.1" customHeight="1" thickBot="1">
      <c r="A151" s="8">
        <v>12</v>
      </c>
      <c r="B151" s="10" t="s">
        <v>173</v>
      </c>
      <c r="C151" s="10" t="s">
        <v>29</v>
      </c>
      <c r="D151" s="10">
        <v>2</v>
      </c>
      <c r="E151" s="10">
        <v>20</v>
      </c>
      <c r="F151" s="51"/>
      <c r="G151" s="13">
        <f t="shared" si="14"/>
        <v>0</v>
      </c>
    </row>
    <row r="152" spans="1:7" ht="50.1" customHeight="1" thickBot="1">
      <c r="A152" s="8">
        <v>13</v>
      </c>
      <c r="B152" s="10" t="s">
        <v>174</v>
      </c>
      <c r="C152" s="10" t="s">
        <v>27</v>
      </c>
      <c r="D152" s="10">
        <v>0.1</v>
      </c>
      <c r="E152" s="10">
        <v>20</v>
      </c>
      <c r="F152" s="51"/>
      <c r="G152" s="13">
        <f t="shared" si="14"/>
        <v>0</v>
      </c>
    </row>
    <row r="153" spans="1:7" ht="50.1" customHeight="1" thickBot="1">
      <c r="A153" s="8">
        <v>14</v>
      </c>
      <c r="B153" s="10" t="s">
        <v>175</v>
      </c>
      <c r="C153" s="10" t="s">
        <v>27</v>
      </c>
      <c r="D153" s="10">
        <v>0.2</v>
      </c>
      <c r="E153" s="10">
        <v>20</v>
      </c>
      <c r="F153" s="51"/>
      <c r="G153" s="13">
        <f t="shared" si="14"/>
        <v>0</v>
      </c>
    </row>
    <row r="154" spans="1:7" ht="50.1" customHeight="1" thickBot="1">
      <c r="A154" s="8">
        <v>15</v>
      </c>
      <c r="B154" s="10" t="s">
        <v>176</v>
      </c>
      <c r="C154" s="10" t="s">
        <v>177</v>
      </c>
      <c r="D154" s="10">
        <v>2</v>
      </c>
      <c r="E154" s="10">
        <v>20</v>
      </c>
      <c r="F154" s="51"/>
      <c r="G154" s="13">
        <f t="shared" si="14"/>
        <v>0</v>
      </c>
    </row>
    <row r="155" spans="1:7" ht="50.1" customHeight="1" thickBot="1">
      <c r="A155" s="8">
        <v>16</v>
      </c>
      <c r="B155" s="10" t="s">
        <v>178</v>
      </c>
      <c r="C155" s="10" t="s">
        <v>177</v>
      </c>
      <c r="D155" s="10">
        <v>1</v>
      </c>
      <c r="E155" s="10">
        <v>20</v>
      </c>
      <c r="F155" s="51"/>
      <c r="G155" s="13">
        <f t="shared" si="14"/>
        <v>0</v>
      </c>
    </row>
    <row r="156" spans="1:7" ht="50.1" customHeight="1" thickBot="1">
      <c r="A156" s="8">
        <v>17</v>
      </c>
      <c r="B156" s="10" t="s">
        <v>179</v>
      </c>
      <c r="C156" s="10" t="s">
        <v>180</v>
      </c>
      <c r="D156" s="10">
        <v>0.25</v>
      </c>
      <c r="E156" s="10">
        <v>20</v>
      </c>
      <c r="F156" s="51"/>
      <c r="G156" s="13">
        <f t="shared" si="14"/>
        <v>0</v>
      </c>
    </row>
    <row r="157" spans="1:7" ht="50.1" customHeight="1" thickBot="1">
      <c r="A157" s="8">
        <v>18</v>
      </c>
      <c r="B157" s="10" t="s">
        <v>181</v>
      </c>
      <c r="C157" s="10" t="s">
        <v>180</v>
      </c>
      <c r="D157" s="10">
        <v>0.5</v>
      </c>
      <c r="E157" s="10">
        <v>20</v>
      </c>
      <c r="F157" s="51"/>
      <c r="G157" s="13">
        <f t="shared" si="14"/>
        <v>0</v>
      </c>
    </row>
    <row r="158" spans="1:7" ht="50.1" customHeight="1" thickBot="1">
      <c r="A158" s="8">
        <v>19</v>
      </c>
      <c r="B158" s="10" t="s">
        <v>182</v>
      </c>
      <c r="C158" s="10" t="s">
        <v>180</v>
      </c>
      <c r="D158" s="10">
        <v>1</v>
      </c>
      <c r="E158" s="10">
        <v>20</v>
      </c>
      <c r="F158" s="51"/>
      <c r="G158" s="13">
        <f t="shared" si="14"/>
        <v>0</v>
      </c>
    </row>
    <row r="159" spans="1:7" ht="50.1" customHeight="1" thickBot="1">
      <c r="A159" s="8">
        <v>20</v>
      </c>
      <c r="B159" s="10" t="s">
        <v>183</v>
      </c>
      <c r="C159" s="10" t="s">
        <v>27</v>
      </c>
      <c r="D159" s="10">
        <v>1</v>
      </c>
      <c r="E159" s="10">
        <v>20</v>
      </c>
      <c r="F159" s="51"/>
      <c r="G159" s="13">
        <f t="shared" si="14"/>
        <v>0</v>
      </c>
    </row>
    <row r="160" spans="1:7" ht="50.1" customHeight="1" thickBot="1">
      <c r="A160" s="8">
        <v>21</v>
      </c>
      <c r="B160" s="10" t="s">
        <v>184</v>
      </c>
      <c r="C160" s="10" t="s">
        <v>185</v>
      </c>
      <c r="D160" s="10">
        <v>1</v>
      </c>
      <c r="E160" s="10">
        <v>20</v>
      </c>
      <c r="F160" s="51"/>
      <c r="G160" s="13">
        <f t="shared" si="14"/>
        <v>0</v>
      </c>
    </row>
    <row r="161" spans="1:7" ht="50.1" customHeight="1" thickBot="1">
      <c r="A161" s="8">
        <v>22</v>
      </c>
      <c r="B161" s="10" t="s">
        <v>186</v>
      </c>
      <c r="C161" s="10" t="s">
        <v>169</v>
      </c>
      <c r="D161" s="10">
        <v>0.5</v>
      </c>
      <c r="E161" s="10">
        <v>20</v>
      </c>
      <c r="F161" s="51"/>
      <c r="G161" s="13">
        <f t="shared" si="14"/>
        <v>0</v>
      </c>
    </row>
    <row r="162" spans="1:7" ht="50.1" customHeight="1" thickBot="1">
      <c r="A162" s="14"/>
      <c r="B162" s="16"/>
      <c r="C162" s="16"/>
      <c r="D162" s="63"/>
      <c r="E162" s="61"/>
      <c r="F162" s="61" t="s">
        <v>32</v>
      </c>
      <c r="G162" s="13">
        <f>SUM(G144,G145,G146,G147,G148,G149,G150,G151,G152,G153,G154,G155,G156,G157,G158,G159,G160,G161)</f>
        <v>0</v>
      </c>
    </row>
    <row r="163" spans="1:7" ht="50.1" customHeight="1" thickBot="1">
      <c r="A163" s="4"/>
      <c r="B163" s="6" t="s">
        <v>187</v>
      </c>
      <c r="C163" s="6"/>
      <c r="D163" s="6"/>
      <c r="E163" s="6">
        <v>20</v>
      </c>
      <c r="F163" s="50"/>
      <c r="G163" s="37"/>
    </row>
    <row r="164" spans="1:7" ht="50.1" customHeight="1" thickBot="1">
      <c r="A164" s="8">
        <v>23</v>
      </c>
      <c r="B164" s="10" t="s">
        <v>188</v>
      </c>
      <c r="C164" s="10" t="s">
        <v>27</v>
      </c>
      <c r="D164" s="10">
        <v>0.75</v>
      </c>
      <c r="E164" s="10">
        <v>20</v>
      </c>
      <c r="F164" s="51"/>
      <c r="G164" s="13">
        <f>IF(F164:F172&gt;0,PRODUCT(D164,F164),0)</f>
        <v>0</v>
      </c>
    </row>
    <row r="165" spans="1:7" ht="50.1" customHeight="1" thickBot="1">
      <c r="A165" s="8">
        <v>24</v>
      </c>
      <c r="B165" s="10" t="s">
        <v>189</v>
      </c>
      <c r="C165" s="10" t="s">
        <v>27</v>
      </c>
      <c r="D165" s="10">
        <v>0.5</v>
      </c>
      <c r="E165" s="10">
        <v>20</v>
      </c>
      <c r="F165" s="51"/>
      <c r="G165" s="13">
        <f t="shared" ref="G165:G172" si="15">IF(F165:F173&gt;0,PRODUCT(D165,F165),0)</f>
        <v>0</v>
      </c>
    </row>
    <row r="166" spans="1:7" ht="50.1" customHeight="1" thickBot="1">
      <c r="A166" s="8">
        <v>25</v>
      </c>
      <c r="B166" s="10" t="s">
        <v>190</v>
      </c>
      <c r="C166" s="10" t="s">
        <v>27</v>
      </c>
      <c r="D166" s="10">
        <v>0.25</v>
      </c>
      <c r="E166" s="10">
        <v>20</v>
      </c>
      <c r="F166" s="51"/>
      <c r="G166" s="13">
        <f t="shared" si="15"/>
        <v>0</v>
      </c>
    </row>
    <row r="167" spans="1:7" ht="50.1" customHeight="1" thickBot="1">
      <c r="A167" s="8">
        <v>26</v>
      </c>
      <c r="B167" s="10" t="s">
        <v>191</v>
      </c>
      <c r="C167" s="10" t="s">
        <v>27</v>
      </c>
      <c r="D167" s="10">
        <v>0.75</v>
      </c>
      <c r="E167" s="10">
        <v>20</v>
      </c>
      <c r="F167" s="51"/>
      <c r="G167" s="13">
        <f t="shared" si="15"/>
        <v>0</v>
      </c>
    </row>
    <row r="168" spans="1:7" ht="50.1" customHeight="1" thickBot="1">
      <c r="A168" s="8">
        <v>27</v>
      </c>
      <c r="B168" s="10" t="s">
        <v>189</v>
      </c>
      <c r="C168" s="10" t="s">
        <v>27</v>
      </c>
      <c r="D168" s="10">
        <v>0.5</v>
      </c>
      <c r="E168" s="10">
        <v>20</v>
      </c>
      <c r="F168" s="51"/>
      <c r="G168" s="13">
        <f t="shared" si="15"/>
        <v>0</v>
      </c>
    </row>
    <row r="169" spans="1:7" ht="50.1" customHeight="1" thickBot="1">
      <c r="A169" s="8">
        <v>28</v>
      </c>
      <c r="B169" s="10" t="s">
        <v>190</v>
      </c>
      <c r="C169" s="10" t="s">
        <v>27</v>
      </c>
      <c r="D169" s="10">
        <v>0.25</v>
      </c>
      <c r="E169" s="10">
        <v>20</v>
      </c>
      <c r="F169" s="51"/>
      <c r="G169" s="13">
        <f t="shared" si="15"/>
        <v>0</v>
      </c>
    </row>
    <row r="170" spans="1:7" ht="50.1" customHeight="1" thickBot="1">
      <c r="A170" s="8">
        <v>29</v>
      </c>
      <c r="B170" s="10" t="s">
        <v>192</v>
      </c>
      <c r="C170" s="10" t="s">
        <v>125</v>
      </c>
      <c r="D170" s="10">
        <v>3</v>
      </c>
      <c r="E170" s="10">
        <v>20</v>
      </c>
      <c r="F170" s="51"/>
      <c r="G170" s="13">
        <f t="shared" si="15"/>
        <v>0</v>
      </c>
    </row>
    <row r="171" spans="1:7" ht="50.1" customHeight="1" thickBot="1">
      <c r="A171" s="8">
        <v>30</v>
      </c>
      <c r="B171" s="10" t="s">
        <v>193</v>
      </c>
      <c r="C171" s="10" t="s">
        <v>194</v>
      </c>
      <c r="D171" s="10">
        <v>0.5</v>
      </c>
      <c r="E171" s="10">
        <v>20</v>
      </c>
      <c r="F171" s="51"/>
      <c r="G171" s="13">
        <f t="shared" si="15"/>
        <v>0</v>
      </c>
    </row>
    <row r="172" spans="1:7" ht="50.1" customHeight="1" thickBot="1">
      <c r="A172" s="8">
        <v>31</v>
      </c>
      <c r="B172" s="10" t="s">
        <v>195</v>
      </c>
      <c r="C172" s="10" t="s">
        <v>125</v>
      </c>
      <c r="D172" s="10">
        <v>2.5</v>
      </c>
      <c r="E172" s="10">
        <v>20</v>
      </c>
      <c r="F172" s="51"/>
      <c r="G172" s="13">
        <f t="shared" si="15"/>
        <v>0</v>
      </c>
    </row>
    <row r="173" spans="1:7" ht="50.1" customHeight="1" thickBot="1">
      <c r="A173" s="64"/>
      <c r="B173" s="16"/>
      <c r="C173" s="16"/>
      <c r="D173" s="63"/>
      <c r="E173" s="61"/>
      <c r="F173" s="61" t="s">
        <v>32</v>
      </c>
      <c r="G173" s="13">
        <f>SUM(G164,G165,G166,G167,G168,G169,G170,G171,G172)</f>
        <v>0</v>
      </c>
    </row>
    <row r="174" spans="1:7" ht="50.1" customHeight="1" thickBot="1">
      <c r="A174" s="64"/>
      <c r="B174" s="6" t="s">
        <v>196</v>
      </c>
      <c r="C174" s="6"/>
      <c r="D174" s="6"/>
      <c r="E174" s="6">
        <v>15</v>
      </c>
      <c r="F174" s="50"/>
      <c r="G174" s="37"/>
    </row>
    <row r="175" spans="1:7" ht="49.5" customHeight="1" thickBot="1">
      <c r="A175" s="8">
        <v>32</v>
      </c>
      <c r="B175" s="10" t="s">
        <v>197</v>
      </c>
      <c r="C175" s="10" t="s">
        <v>164</v>
      </c>
      <c r="D175" s="10">
        <v>3</v>
      </c>
      <c r="E175" s="10">
        <v>15</v>
      </c>
      <c r="F175" s="51"/>
      <c r="G175" s="13">
        <f>IF(F175:F183&gt;0,PRODUCT(D175,F175),0)</f>
        <v>0</v>
      </c>
    </row>
    <row r="176" spans="1:7" ht="37.5" customHeight="1">
      <c r="A176" s="81">
        <v>33</v>
      </c>
      <c r="B176" s="83" t="s">
        <v>198</v>
      </c>
      <c r="C176" s="83" t="s">
        <v>199</v>
      </c>
      <c r="D176" s="85">
        <v>0.75</v>
      </c>
      <c r="E176" s="85">
        <v>15</v>
      </c>
      <c r="F176" s="77"/>
      <c r="G176" s="79">
        <f>IF(F175:F183&gt;0,PRODUCT(D176,F176),0)</f>
        <v>0</v>
      </c>
    </row>
    <row r="177" spans="1:7" ht="38.1" customHeight="1" thickBot="1">
      <c r="A177" s="82"/>
      <c r="B177" s="84"/>
      <c r="C177" s="84"/>
      <c r="D177" s="86"/>
      <c r="E177" s="86"/>
      <c r="F177" s="78"/>
      <c r="G177" s="80"/>
    </row>
    <row r="178" spans="1:7" ht="50.1" customHeight="1" thickBot="1">
      <c r="A178" s="8">
        <v>34</v>
      </c>
      <c r="B178" s="10" t="s">
        <v>200</v>
      </c>
      <c r="C178" s="10" t="s">
        <v>9</v>
      </c>
      <c r="D178" s="10">
        <v>0.5</v>
      </c>
      <c r="E178" s="10">
        <v>15</v>
      </c>
      <c r="F178" s="51"/>
      <c r="G178" s="13">
        <f>IF(F175:F183&gt;0,PRODUCT(D178,F178),0)</f>
        <v>0</v>
      </c>
    </row>
    <row r="179" spans="1:7" ht="50.1" customHeight="1" thickBot="1">
      <c r="A179" s="8">
        <v>35</v>
      </c>
      <c r="B179" s="10" t="s">
        <v>201</v>
      </c>
      <c r="C179" s="10" t="s">
        <v>9</v>
      </c>
      <c r="D179" s="10">
        <v>0.25</v>
      </c>
      <c r="E179" s="10">
        <v>15</v>
      </c>
      <c r="F179" s="51"/>
      <c r="G179" s="13">
        <f t="shared" ref="G179:G183" si="16">IF(F176:F184&gt;0,PRODUCT(D179,F179),0)</f>
        <v>0</v>
      </c>
    </row>
    <row r="180" spans="1:7" ht="50.1" customHeight="1" thickBot="1">
      <c r="A180" s="8">
        <v>36</v>
      </c>
      <c r="B180" s="10" t="s">
        <v>202</v>
      </c>
      <c r="C180" s="10" t="s">
        <v>27</v>
      </c>
      <c r="D180" s="10">
        <v>0.75</v>
      </c>
      <c r="E180" s="10">
        <v>15</v>
      </c>
      <c r="F180" s="51"/>
      <c r="G180" s="13">
        <f t="shared" si="16"/>
        <v>0</v>
      </c>
    </row>
    <row r="181" spans="1:7" ht="50.1" customHeight="1" thickBot="1">
      <c r="A181" s="8">
        <v>37</v>
      </c>
      <c r="B181" s="10" t="s">
        <v>203</v>
      </c>
      <c r="C181" s="10" t="s">
        <v>9</v>
      </c>
      <c r="D181" s="10">
        <v>0.5</v>
      </c>
      <c r="E181" s="10">
        <v>15</v>
      </c>
      <c r="F181" s="51"/>
      <c r="G181" s="13">
        <f t="shared" si="16"/>
        <v>0</v>
      </c>
    </row>
    <row r="182" spans="1:7" ht="50.1" customHeight="1" thickBot="1">
      <c r="A182" s="8">
        <v>38</v>
      </c>
      <c r="B182" s="10" t="s">
        <v>204</v>
      </c>
      <c r="C182" s="10" t="s">
        <v>9</v>
      </c>
      <c r="D182" s="10">
        <v>0.25</v>
      </c>
      <c r="E182" s="10">
        <v>15</v>
      </c>
      <c r="F182" s="51"/>
      <c r="G182" s="13">
        <f t="shared" si="16"/>
        <v>0</v>
      </c>
    </row>
    <row r="183" spans="1:7" ht="50.1" customHeight="1" thickBot="1">
      <c r="A183" s="8">
        <v>39</v>
      </c>
      <c r="B183" s="10" t="s">
        <v>205</v>
      </c>
      <c r="C183" s="10" t="s">
        <v>114</v>
      </c>
      <c r="D183" s="10">
        <v>3</v>
      </c>
      <c r="E183" s="10">
        <v>15</v>
      </c>
      <c r="F183" s="51"/>
      <c r="G183" s="13">
        <f t="shared" si="16"/>
        <v>0</v>
      </c>
    </row>
    <row r="184" spans="1:7" ht="50.1" customHeight="1" thickBot="1">
      <c r="A184" s="64"/>
      <c r="B184" s="16"/>
      <c r="C184" s="16"/>
      <c r="D184" s="63"/>
      <c r="E184" s="61"/>
      <c r="F184" s="61" t="s">
        <v>32</v>
      </c>
      <c r="G184" s="13">
        <f>SUM(G175,G176,G178,G179,G180,G181,G182,G183)</f>
        <v>0</v>
      </c>
    </row>
    <row r="185" spans="1:7" ht="50.1" customHeight="1" thickBot="1">
      <c r="A185" s="64"/>
      <c r="B185" s="6" t="s">
        <v>206</v>
      </c>
      <c r="C185" s="6"/>
      <c r="D185" s="6"/>
      <c r="E185" s="6">
        <v>15</v>
      </c>
      <c r="F185" s="50"/>
      <c r="G185" s="37"/>
    </row>
    <row r="186" spans="1:7" ht="50.1" customHeight="1" thickBot="1">
      <c r="A186" s="8">
        <v>40</v>
      </c>
      <c r="B186" s="10" t="s">
        <v>207</v>
      </c>
      <c r="C186" s="10" t="s">
        <v>9</v>
      </c>
      <c r="D186" s="10">
        <v>1</v>
      </c>
      <c r="E186" s="10">
        <v>15</v>
      </c>
      <c r="F186" s="51"/>
      <c r="G186" s="13">
        <f>IF(F186:F194&gt;0,PRODUCT(D186,F186),0)</f>
        <v>0</v>
      </c>
    </row>
    <row r="187" spans="1:7" ht="50.1" customHeight="1" thickBot="1">
      <c r="A187" s="8">
        <v>41</v>
      </c>
      <c r="B187" s="10" t="s">
        <v>208</v>
      </c>
      <c r="C187" s="10" t="s">
        <v>9</v>
      </c>
      <c r="D187" s="10">
        <v>0.75</v>
      </c>
      <c r="E187" s="10">
        <v>15</v>
      </c>
      <c r="F187" s="51"/>
      <c r="G187" s="13">
        <f t="shared" ref="G187:G194" si="17">IF(F187:F195&gt;0,PRODUCT(D187,F187),0)</f>
        <v>0</v>
      </c>
    </row>
    <row r="188" spans="1:7" ht="50.1" customHeight="1" thickBot="1">
      <c r="A188" s="8">
        <v>42</v>
      </c>
      <c r="B188" s="10" t="s">
        <v>209</v>
      </c>
      <c r="C188" s="10" t="s">
        <v>40</v>
      </c>
      <c r="D188" s="10">
        <v>0.2</v>
      </c>
      <c r="E188" s="10">
        <v>15</v>
      </c>
      <c r="F188" s="51"/>
      <c r="G188" s="13">
        <f t="shared" si="17"/>
        <v>0</v>
      </c>
    </row>
    <row r="189" spans="1:7" ht="50.1" customHeight="1" thickBot="1">
      <c r="A189" s="8">
        <v>43</v>
      </c>
      <c r="B189" s="10" t="s">
        <v>210</v>
      </c>
      <c r="C189" s="10" t="s">
        <v>43</v>
      </c>
      <c r="D189" s="10">
        <v>0.1</v>
      </c>
      <c r="E189" s="10">
        <v>15</v>
      </c>
      <c r="F189" s="51"/>
      <c r="G189" s="13">
        <f t="shared" si="17"/>
        <v>0</v>
      </c>
    </row>
    <row r="190" spans="1:7" ht="50.1" customHeight="1" thickBot="1">
      <c r="A190" s="8">
        <v>44</v>
      </c>
      <c r="B190" s="10" t="s">
        <v>211</v>
      </c>
      <c r="C190" s="10" t="s">
        <v>138</v>
      </c>
      <c r="D190" s="10">
        <v>2</v>
      </c>
      <c r="E190" s="10">
        <v>15</v>
      </c>
      <c r="F190" s="51"/>
      <c r="G190" s="13">
        <f t="shared" si="17"/>
        <v>0</v>
      </c>
    </row>
    <row r="191" spans="1:7" ht="50.1" customHeight="1" thickBot="1">
      <c r="A191" s="8">
        <v>45</v>
      </c>
      <c r="B191" s="10" t="s">
        <v>212</v>
      </c>
      <c r="C191" s="10" t="s">
        <v>138</v>
      </c>
      <c r="D191" s="10">
        <v>1</v>
      </c>
      <c r="E191" s="10">
        <v>15</v>
      </c>
      <c r="F191" s="51"/>
      <c r="G191" s="13">
        <f t="shared" si="17"/>
        <v>0</v>
      </c>
    </row>
    <row r="192" spans="1:7" ht="50.1" customHeight="1" thickBot="1">
      <c r="A192" s="8">
        <v>46</v>
      </c>
      <c r="B192" s="10" t="s">
        <v>213</v>
      </c>
      <c r="C192" s="10" t="s">
        <v>114</v>
      </c>
      <c r="D192" s="10">
        <v>2</v>
      </c>
      <c r="E192" s="10">
        <v>15</v>
      </c>
      <c r="F192" s="51"/>
      <c r="G192" s="13">
        <f t="shared" si="17"/>
        <v>0</v>
      </c>
    </row>
    <row r="193" spans="1:7" ht="50.1" customHeight="1" thickBot="1">
      <c r="A193" s="8">
        <v>47</v>
      </c>
      <c r="B193" s="10" t="s">
        <v>214</v>
      </c>
      <c r="C193" s="10" t="s">
        <v>9</v>
      </c>
      <c r="D193" s="10">
        <v>1.5</v>
      </c>
      <c r="E193" s="10">
        <v>15</v>
      </c>
      <c r="F193" s="51"/>
      <c r="G193" s="13">
        <f t="shared" si="17"/>
        <v>0</v>
      </c>
    </row>
    <row r="194" spans="1:7" ht="50.1" customHeight="1" thickBot="1">
      <c r="A194" s="8">
        <v>48</v>
      </c>
      <c r="B194" s="10" t="s">
        <v>215</v>
      </c>
      <c r="C194" s="10" t="s">
        <v>9</v>
      </c>
      <c r="D194" s="10">
        <v>1</v>
      </c>
      <c r="E194" s="10">
        <v>15</v>
      </c>
      <c r="F194" s="51"/>
      <c r="G194" s="13">
        <f t="shared" si="17"/>
        <v>0</v>
      </c>
    </row>
    <row r="195" spans="1:7" ht="50.1" customHeight="1" thickBot="1">
      <c r="A195" s="64"/>
      <c r="B195" s="16"/>
      <c r="C195" s="16"/>
      <c r="D195" s="63"/>
      <c r="E195" s="61"/>
      <c r="F195" s="61" t="s">
        <v>32</v>
      </c>
      <c r="G195" s="13">
        <f>SUM(G186,G187,G188,G189,G190,G191,G192,G193,G194,)</f>
        <v>0</v>
      </c>
    </row>
    <row r="196" spans="1:7" ht="50.1" customHeight="1" thickBot="1">
      <c r="A196" s="64"/>
      <c r="B196" s="6" t="s">
        <v>216</v>
      </c>
      <c r="C196" s="6"/>
      <c r="D196" s="6"/>
      <c r="E196" s="6">
        <v>20</v>
      </c>
      <c r="F196" s="50"/>
      <c r="G196" s="37"/>
    </row>
    <row r="197" spans="1:7" ht="50.1" customHeight="1" thickBot="1">
      <c r="A197" s="11">
        <v>49</v>
      </c>
      <c r="B197" s="13" t="s">
        <v>22</v>
      </c>
      <c r="C197" s="10" t="s">
        <v>217</v>
      </c>
      <c r="D197" s="13">
        <v>2</v>
      </c>
      <c r="E197" s="13">
        <v>20</v>
      </c>
      <c r="F197" s="52"/>
      <c r="G197" s="13">
        <f>IF(F197:F218&gt;0,PRODUCT(D197,F197,),0)</f>
        <v>0</v>
      </c>
    </row>
    <row r="198" spans="1:7" ht="50.1" customHeight="1" thickBot="1">
      <c r="A198" s="8">
        <v>50</v>
      </c>
      <c r="B198" s="10" t="s">
        <v>218</v>
      </c>
      <c r="C198" s="10" t="s">
        <v>219</v>
      </c>
      <c r="D198" s="10">
        <v>5</v>
      </c>
      <c r="E198" s="10">
        <v>20</v>
      </c>
      <c r="F198" s="51"/>
      <c r="G198" s="13">
        <f t="shared" ref="G198:G218" si="18">IF(F198:F219&gt;0,PRODUCT(D198,F198,),0)</f>
        <v>0</v>
      </c>
    </row>
    <row r="199" spans="1:7" ht="50.1" customHeight="1" thickBot="1">
      <c r="A199" s="11">
        <v>51</v>
      </c>
      <c r="B199" s="10" t="s">
        <v>220</v>
      </c>
      <c r="C199" s="10" t="s">
        <v>219</v>
      </c>
      <c r="D199" s="10">
        <v>2</v>
      </c>
      <c r="E199" s="10">
        <v>20</v>
      </c>
      <c r="F199" s="51"/>
      <c r="G199" s="13">
        <f t="shared" si="18"/>
        <v>0</v>
      </c>
    </row>
    <row r="200" spans="1:7" ht="50.1" customHeight="1" thickBot="1">
      <c r="A200" s="8">
        <v>52</v>
      </c>
      <c r="B200" s="10" t="s">
        <v>221</v>
      </c>
      <c r="C200" s="10" t="s">
        <v>222</v>
      </c>
      <c r="D200" s="10">
        <v>3</v>
      </c>
      <c r="E200" s="10">
        <v>20</v>
      </c>
      <c r="F200" s="51"/>
      <c r="G200" s="13">
        <f t="shared" si="18"/>
        <v>0</v>
      </c>
    </row>
    <row r="201" spans="1:7" ht="50.1" customHeight="1" thickBot="1">
      <c r="A201" s="11">
        <v>52</v>
      </c>
      <c r="B201" s="10" t="s">
        <v>223</v>
      </c>
      <c r="C201" s="10" t="s">
        <v>222</v>
      </c>
      <c r="D201" s="10">
        <v>3</v>
      </c>
      <c r="E201" s="10">
        <v>20</v>
      </c>
      <c r="F201" s="51"/>
      <c r="G201" s="13">
        <f t="shared" si="18"/>
        <v>0</v>
      </c>
    </row>
    <row r="202" spans="1:7" ht="50.1" customHeight="1" thickBot="1">
      <c r="A202" s="8">
        <v>54</v>
      </c>
      <c r="B202" s="10" t="s">
        <v>224</v>
      </c>
      <c r="C202" s="10" t="s">
        <v>37</v>
      </c>
      <c r="D202" s="10">
        <v>1.5</v>
      </c>
      <c r="E202" s="10">
        <v>20</v>
      </c>
      <c r="F202" s="51"/>
      <c r="G202" s="13">
        <f t="shared" si="18"/>
        <v>0</v>
      </c>
    </row>
    <row r="203" spans="1:7" ht="50.1" customHeight="1" thickBot="1">
      <c r="A203" s="8">
        <v>55</v>
      </c>
      <c r="B203" s="10" t="s">
        <v>225</v>
      </c>
      <c r="C203" s="10" t="s">
        <v>43</v>
      </c>
      <c r="D203" s="10">
        <v>5.0000000000000001E-3</v>
      </c>
      <c r="E203" s="10">
        <v>20</v>
      </c>
      <c r="F203" s="51"/>
      <c r="G203" s="13">
        <f t="shared" si="18"/>
        <v>0</v>
      </c>
    </row>
    <row r="204" spans="1:7" ht="50.1" customHeight="1" thickBot="1">
      <c r="A204" s="11">
        <v>56</v>
      </c>
      <c r="B204" s="10" t="s">
        <v>226</v>
      </c>
      <c r="C204" s="10" t="s">
        <v>227</v>
      </c>
      <c r="D204" s="10">
        <v>1</v>
      </c>
      <c r="E204" s="10">
        <v>20</v>
      </c>
      <c r="F204" s="51"/>
      <c r="G204" s="13">
        <f t="shared" si="18"/>
        <v>0</v>
      </c>
    </row>
    <row r="205" spans="1:7" ht="50.1" customHeight="1" thickBot="1">
      <c r="A205" s="11">
        <v>57</v>
      </c>
      <c r="B205" s="10" t="s">
        <v>228</v>
      </c>
      <c r="C205" s="10" t="s">
        <v>229</v>
      </c>
      <c r="D205" s="10">
        <v>1</v>
      </c>
      <c r="E205" s="10">
        <v>20</v>
      </c>
      <c r="F205" s="51"/>
      <c r="G205" s="13">
        <f t="shared" si="18"/>
        <v>0</v>
      </c>
    </row>
    <row r="206" spans="1:7" ht="50.1" customHeight="1" thickBot="1">
      <c r="A206" s="8">
        <v>58</v>
      </c>
      <c r="B206" s="10" t="s">
        <v>230</v>
      </c>
      <c r="C206" s="10" t="s">
        <v>231</v>
      </c>
      <c r="D206" s="10">
        <v>2.5</v>
      </c>
      <c r="E206" s="10">
        <v>20</v>
      </c>
      <c r="F206" s="51"/>
      <c r="G206" s="13">
        <f t="shared" si="18"/>
        <v>0</v>
      </c>
    </row>
    <row r="207" spans="1:7" ht="50.1" customHeight="1" thickBot="1">
      <c r="A207" s="8">
        <v>59</v>
      </c>
      <c r="B207" s="10" t="s">
        <v>232</v>
      </c>
      <c r="C207" s="10" t="s">
        <v>231</v>
      </c>
      <c r="D207" s="10">
        <v>2</v>
      </c>
      <c r="E207" s="10">
        <v>20</v>
      </c>
      <c r="F207" s="51"/>
      <c r="G207" s="13">
        <f t="shared" si="18"/>
        <v>0</v>
      </c>
    </row>
    <row r="208" spans="1:7" ht="50.1" customHeight="1" thickBot="1">
      <c r="A208" s="8">
        <v>60</v>
      </c>
      <c r="B208" s="10" t="s">
        <v>233</v>
      </c>
      <c r="C208" s="10" t="s">
        <v>231</v>
      </c>
      <c r="D208" s="10">
        <v>1.5</v>
      </c>
      <c r="E208" s="34">
        <v>20</v>
      </c>
      <c r="F208" s="51"/>
      <c r="G208" s="13">
        <f t="shared" si="18"/>
        <v>0</v>
      </c>
    </row>
    <row r="209" spans="1:7" ht="50.1" customHeight="1" thickBot="1">
      <c r="A209" s="8">
        <v>61</v>
      </c>
      <c r="B209" s="10" t="s">
        <v>234</v>
      </c>
      <c r="C209" s="10" t="s">
        <v>219</v>
      </c>
      <c r="D209" s="10">
        <v>0.5</v>
      </c>
      <c r="E209" s="10">
        <v>20</v>
      </c>
      <c r="F209" s="51"/>
      <c r="G209" s="13">
        <f t="shared" si="18"/>
        <v>0</v>
      </c>
    </row>
    <row r="210" spans="1:7" ht="50.1" customHeight="1" thickBot="1">
      <c r="A210" s="8">
        <v>62</v>
      </c>
      <c r="B210" s="10" t="s">
        <v>235</v>
      </c>
      <c r="C210" s="10" t="s">
        <v>219</v>
      </c>
      <c r="D210" s="10">
        <v>0.25</v>
      </c>
      <c r="E210" s="10">
        <v>20</v>
      </c>
      <c r="F210" s="51"/>
      <c r="G210" s="13">
        <f t="shared" si="18"/>
        <v>0</v>
      </c>
    </row>
    <row r="211" spans="1:7" ht="50.1" customHeight="1" thickBot="1">
      <c r="A211" s="8">
        <v>63</v>
      </c>
      <c r="B211" s="10" t="s">
        <v>236</v>
      </c>
      <c r="C211" s="10" t="s">
        <v>237</v>
      </c>
      <c r="D211" s="10">
        <v>0.25</v>
      </c>
      <c r="E211" s="10">
        <v>20</v>
      </c>
      <c r="F211" s="51"/>
      <c r="G211" s="13">
        <f t="shared" si="18"/>
        <v>0</v>
      </c>
    </row>
    <row r="212" spans="1:7" ht="50.1" customHeight="1" thickBot="1">
      <c r="A212" s="8">
        <v>64</v>
      </c>
      <c r="B212" s="10" t="s">
        <v>238</v>
      </c>
      <c r="C212" s="10" t="s">
        <v>237</v>
      </c>
      <c r="D212" s="10">
        <v>0.5</v>
      </c>
      <c r="E212" s="10">
        <v>20</v>
      </c>
      <c r="F212" s="51"/>
      <c r="G212" s="13">
        <f t="shared" si="18"/>
        <v>0</v>
      </c>
    </row>
    <row r="213" spans="1:7" ht="50.1" customHeight="1" thickBot="1">
      <c r="A213" s="8">
        <v>65</v>
      </c>
      <c r="B213" s="10" t="s">
        <v>239</v>
      </c>
      <c r="C213" s="10" t="s">
        <v>237</v>
      </c>
      <c r="D213" s="10">
        <v>0.75</v>
      </c>
      <c r="E213" s="10">
        <v>20</v>
      </c>
      <c r="F213" s="51"/>
      <c r="G213" s="13">
        <f t="shared" si="18"/>
        <v>0</v>
      </c>
    </row>
    <row r="214" spans="1:7" ht="50.1" customHeight="1" thickBot="1">
      <c r="A214" s="8">
        <v>66</v>
      </c>
      <c r="B214" s="10" t="s">
        <v>240</v>
      </c>
      <c r="C214" s="10" t="s">
        <v>241</v>
      </c>
      <c r="D214" s="10">
        <v>0.5</v>
      </c>
      <c r="E214" s="10">
        <v>20</v>
      </c>
      <c r="F214" s="51"/>
      <c r="G214" s="13">
        <f t="shared" si="18"/>
        <v>0</v>
      </c>
    </row>
    <row r="215" spans="1:7" ht="50.1" customHeight="1" thickBot="1">
      <c r="A215" s="11">
        <v>67</v>
      </c>
      <c r="B215" s="10" t="s">
        <v>242</v>
      </c>
      <c r="C215" s="10" t="s">
        <v>243</v>
      </c>
      <c r="D215" s="10">
        <v>1</v>
      </c>
      <c r="E215" s="10">
        <v>20</v>
      </c>
      <c r="F215" s="51"/>
      <c r="G215" s="13">
        <f t="shared" si="18"/>
        <v>0</v>
      </c>
    </row>
    <row r="216" spans="1:7" ht="50.1" customHeight="1" thickBot="1">
      <c r="A216" s="11">
        <v>68</v>
      </c>
      <c r="B216" s="10" t="s">
        <v>244</v>
      </c>
      <c r="C216" s="10" t="s">
        <v>29</v>
      </c>
      <c r="D216" s="10">
        <v>0.5</v>
      </c>
      <c r="E216" s="10">
        <v>20</v>
      </c>
      <c r="F216" s="51"/>
      <c r="G216" s="13">
        <f t="shared" si="18"/>
        <v>0</v>
      </c>
    </row>
    <row r="217" spans="1:7" ht="50.1" customHeight="1" thickBot="1">
      <c r="A217" s="44">
        <v>69</v>
      </c>
      <c r="B217" s="10" t="s">
        <v>57</v>
      </c>
      <c r="C217" s="10" t="s">
        <v>58</v>
      </c>
      <c r="D217" s="10">
        <v>3</v>
      </c>
      <c r="E217" s="10">
        <v>20</v>
      </c>
      <c r="F217" s="51"/>
      <c r="G217" s="13">
        <f t="shared" si="18"/>
        <v>0</v>
      </c>
    </row>
    <row r="218" spans="1:7" ht="50.1" customHeight="1" thickBot="1">
      <c r="A218" s="23">
        <v>70</v>
      </c>
      <c r="B218" s="10" t="s">
        <v>59</v>
      </c>
      <c r="C218" s="10" t="s">
        <v>58</v>
      </c>
      <c r="D218" s="10">
        <v>3</v>
      </c>
      <c r="E218" s="10">
        <v>20</v>
      </c>
      <c r="F218" s="51"/>
      <c r="G218" s="13">
        <f t="shared" si="18"/>
        <v>0</v>
      </c>
    </row>
    <row r="219" spans="1:7" ht="50.1" customHeight="1" thickBot="1">
      <c r="A219" s="65"/>
      <c r="B219" s="6"/>
      <c r="C219" s="6"/>
      <c r="D219" s="6"/>
      <c r="E219" s="6"/>
      <c r="F219" s="36" t="s">
        <v>32</v>
      </c>
      <c r="G219" s="37">
        <f>SUM(G197,G198,G199,G200,G201,G202,G203,G204,G205,G206,G207,G208,G209,G210,G211,G212,G213,G214,G215,G217,G218)</f>
        <v>0</v>
      </c>
    </row>
    <row r="220" spans="1:7" ht="50.1" customHeight="1" thickBot="1">
      <c r="A220" s="66"/>
      <c r="B220" s="5" t="s">
        <v>245</v>
      </c>
      <c r="C220" s="6"/>
      <c r="D220" s="6"/>
      <c r="E220" s="6">
        <v>5</v>
      </c>
      <c r="F220" s="67"/>
      <c r="G220" s="68"/>
    </row>
    <row r="221" spans="1:7" ht="50.1" customHeight="1" thickBot="1">
      <c r="A221" s="62">
        <v>71</v>
      </c>
      <c r="B221" s="9" t="s">
        <v>246</v>
      </c>
      <c r="C221" s="10" t="s">
        <v>152</v>
      </c>
      <c r="D221" s="10">
        <v>5</v>
      </c>
      <c r="E221" s="10">
        <v>5</v>
      </c>
      <c r="F221" s="34"/>
      <c r="G221" s="13">
        <f>IF(F221&gt;0,PRODUCT(D221,F221),0)</f>
        <v>0</v>
      </c>
    </row>
    <row r="222" spans="1:7" ht="50.1" customHeight="1" thickBot="1">
      <c r="A222" s="27"/>
      <c r="B222" s="28"/>
      <c r="C222" s="29"/>
      <c r="D222" s="69"/>
      <c r="E222" s="61"/>
      <c r="F222" s="61" t="s">
        <v>32</v>
      </c>
      <c r="G222" s="30">
        <f>SUM(G221)</f>
        <v>0</v>
      </c>
    </row>
    <row r="223" spans="1:7" ht="15.75" thickBot="1">
      <c r="A223" s="27"/>
      <c r="B223" s="28"/>
      <c r="C223" s="29"/>
      <c r="D223" s="42" t="s">
        <v>93</v>
      </c>
      <c r="E223" s="42"/>
      <c r="F223" s="42" t="s">
        <v>94</v>
      </c>
      <c r="G223" s="30">
        <f>SUM(G222,G219,G195,G184,G173,G162,G142,)</f>
        <v>0</v>
      </c>
    </row>
    <row r="224" spans="1:7" ht="15.75">
      <c r="A224" s="1"/>
    </row>
  </sheetData>
  <mergeCells count="25">
    <mergeCell ref="F176:F177"/>
    <mergeCell ref="G176:G177"/>
    <mergeCell ref="A176:A177"/>
    <mergeCell ref="B176:B177"/>
    <mergeCell ref="C176:C177"/>
    <mergeCell ref="D176:D177"/>
    <mergeCell ref="E176:E177"/>
    <mergeCell ref="G80:G81"/>
    <mergeCell ref="A135:B135"/>
    <mergeCell ref="A136:B136"/>
    <mergeCell ref="C135:C136"/>
    <mergeCell ref="D135:E135"/>
    <mergeCell ref="F135:F136"/>
    <mergeCell ref="G135:G136"/>
    <mergeCell ref="A80:B80"/>
    <mergeCell ref="A81:B81"/>
    <mergeCell ref="C80:C81"/>
    <mergeCell ref="D80:E80"/>
    <mergeCell ref="F80:F81"/>
    <mergeCell ref="G2:G3"/>
    <mergeCell ref="A2:B2"/>
    <mergeCell ref="A3:B3"/>
    <mergeCell ref="C2:C3"/>
    <mergeCell ref="D2:E2"/>
    <mergeCell ref="F2:F3"/>
  </mergeCells>
  <dataValidations count="10">
    <dataValidation type="whole" errorStyle="warning" operator="lessThanOrEqual" showInputMessage="1" showErrorMessage="1" errorTitle="Maximo!" error="Maximo desse subtotal é 20!" sqref="G21">
      <formula1>20</formula1>
    </dataValidation>
    <dataValidation type="whole" errorStyle="warning" operator="lessThanOrEqual" allowBlank="1" showInputMessage="1" showErrorMessage="1" errorTitle="Maximo!" error="Maximo desse subtotal é 15" sqref="G26 G120 G184 G195">
      <formula1>15</formula1>
    </dataValidation>
    <dataValidation type="whole" errorStyle="warning" operator="lessThanOrEqual" allowBlank="1" showInputMessage="1" showErrorMessage="1" errorTitle="Maximo!" error="Maximo desse subtotal é 20" sqref="G35 G162 G173 G219">
      <formula1>20</formula1>
    </dataValidation>
    <dataValidation type="whole" errorStyle="warning" operator="lessThanOrEqual" allowBlank="1" showInputMessage="1" showErrorMessage="1" errorTitle="Maximo!" error="Maximo desse subtotal é 10" sqref="G44 G52 G60 G90 G94">
      <formula1>10</formula1>
    </dataValidation>
    <dataValidation type="whole" errorStyle="warning" operator="lessThanOrEqual" allowBlank="1" showInputMessage="1" showErrorMessage="1" errorTitle="Maximo!" error="Maximo desse subtotal é 10" sqref="G72">
      <formula1>10</formula1>
    </dataValidation>
    <dataValidation type="whole" errorStyle="warning" operator="lessThanOrEqual" allowBlank="1" showInputMessage="1" showErrorMessage="1" errorTitle="Maximo!" error="Maximo desse subtotal é 5" sqref="G76 G142 G222">
      <formula1>5</formula1>
    </dataValidation>
    <dataValidation type="whole" errorStyle="warning" operator="lessThanOrEqual" allowBlank="1" showInputMessage="1" showErrorMessage="1" errorTitle="Maximo!" error="Maximo desse subtotal é 15" sqref="G99">
      <formula1>16</formula1>
    </dataValidation>
    <dataValidation type="whole" errorStyle="warning" operator="lessThanOrEqual" allowBlank="1" showInputMessage="1" showErrorMessage="1" errorTitle="Maximo!" error="Maximo desse subtotal é 15" sqref="G110">
      <formula1>15</formula1>
    </dataValidation>
    <dataValidation type="whole" errorStyle="warning" operator="lessThanOrEqual" allowBlank="1" showInputMessage="1" showErrorMessage="1" errorTitle="Maximo" error="Maximo desse subtotal é 25" sqref="G127">
      <formula1>25</formula1>
    </dataValidation>
    <dataValidation type="whole" operator="lessThanOrEqual" allowBlank="1" showInputMessage="1" showErrorMessage="1" errorTitle="Maximo!" error="Maximo desse subtotal é 10" sqref="G132">
      <formula1>10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TotalP1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henrique silva bernardo</dc:creator>
  <cp:lastModifiedBy>Elisangela</cp:lastModifiedBy>
  <dcterms:created xsi:type="dcterms:W3CDTF">2017-06-05T21:52:55Z</dcterms:created>
  <dcterms:modified xsi:type="dcterms:W3CDTF">2017-06-13T19:29:59Z</dcterms:modified>
</cp:coreProperties>
</file>